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5" windowWidth="17955" windowHeight="12300" activeTab="0"/>
  </bookViews>
  <sheets>
    <sheet name="1-2019" sheetId="1" r:id="rId1"/>
  </sheets>
  <definedNames>
    <definedName name="_xlnm.Print_Titles" localSheetId="0">'1-2019'!$8:$9</definedName>
  </definedNames>
  <calcPr fullCalcOnLoad="1"/>
</workbook>
</file>

<file path=xl/sharedStrings.xml><?xml version="1.0" encoding="utf-8"?>
<sst xmlns="http://schemas.openxmlformats.org/spreadsheetml/2006/main" count="52" uniqueCount="47">
  <si>
    <t>Причины отклонения от планового значения</t>
  </si>
  <si>
    <t xml:space="preserve">Невыясненные поступления </t>
  </si>
  <si>
    <t xml:space="preserve">Поступление средств в бюджет Серовского городского округа </t>
  </si>
  <si>
    <t>№ п/п</t>
  </si>
  <si>
    <t>тыс. руб.</t>
  </si>
  <si>
    <t>Государственная пошлина за выдачу разрешения на установку рекламной конструкции (сумма платежа  (перерасчеты, недоимка и задолженность по соответствующему платежу, в том числе по отмененному)
902 108 07150 01  1000 110</t>
  </si>
  <si>
    <t>Доходы  от  сдачи  в  аренду  имущества,  составляющего  казну  городских  округов  (за исключением земельных участков) (доходы от сдачи в аренду  движимого имущества, находящегося  в казне городских округов)
902 111 05074 04  0010 120</t>
  </si>
  <si>
    <t>Доходы от продажи земельных участков, государственная собственность на которые не разграничена и  которые расположены в границах городских округов
902 1 14 06012 04 0000 430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</si>
  <si>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городских округов
902 1 16 23041 04 0000 140</t>
  </si>
  <si>
    <t>Прочие поступления от денежных взысканий (штрафов) и иных сумм в возмещение ущерба, зачисляемые в бюджеты городских округов
902 1 16 90040 04 0000 140</t>
  </si>
  <si>
    <t>Всего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</si>
  <si>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 (доходы, получаемые в виде арендной платы за указанные земельные участки) 
902 1 11 05012 04 0001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</si>
  <si>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 (средства от продажи права на заключение договоров аренды указанных земельных участков)
902 1 11 05012 04 0002 120</t>
  </si>
  <si>
    <t>Доходы, получаемые в виде арендной платы 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 (доходы, получаемые в виде арендной платы за указанные земельные участки)
902 1 11 05024 04 0001 120</t>
  </si>
  <si>
    <t>Доходы  от  сдачи  в  аренду  имущества,  составляющего  казну  городских  округов  (за исключением земельных участков) (доходы от сдачи в аренду объектов нежилого фонда городских округов, находящихся в казне городских округов и не являющихся памятниками  истории, культуры и градостроительства)
902 111 05074 04  0003 120</t>
  </si>
  <si>
    <t>Доходы  от  сдачи  в  аренду  имущества,  составляющего  казну  городских  округов  (за исключением земельных участков) (доходы по договорам на установку  и эксплуатацию рекламной конструкции на недвижимом имуществе, находящемся в казне городских округов)
902 111 05074 04  0008 120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</si>
  <si>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
902 114 02043 04 0000 440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</si>
  <si>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(доходы от реализации объектов нежилого фонда)
902 1 14 02043 04 0001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</si>
  <si>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(прочие доходы от реализации иного имущества)
902 1 14 02043 04 0002 410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</si>
  <si>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
902 114 06312 04 0000 430</t>
  </si>
  <si>
    <t>План по доходам на 2019 год</t>
  </si>
  <si>
    <t>Х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</si>
  <si>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
902 111 05312 04 0000 120</t>
  </si>
  <si>
    <t>Прочие поступления от использования имущества, находящегося в собственности городских округов (за исключением имущества муни-ципальных бюджетных и автономных учреждений, а также имущест-ва муниципальных унитарных предприятий, в том числе казенных) (плата за пользование жилыми помещениями (плата за наем) муни-ципального жилищного фонда)
902 1 11 09044 04 0004 120</t>
  </si>
  <si>
    <t>Прочие доходы от компенсации затрат бюджетов городских округов (прочие доходы)
902 113 02994 04 0003 130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</si>
  <si>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
902 2 19 60010 04 0000 150</t>
  </si>
  <si>
    <t>Поступление доходов от использования муниципальной собственности за 2019 год</t>
  </si>
  <si>
    <t>Приложение № 5</t>
  </si>
  <si>
    <t>Фактически получено за 2019 год</t>
  </si>
  <si>
    <t>Процент исполнения плана</t>
  </si>
  <si>
    <t>Отклонение от плана</t>
  </si>
  <si>
    <t xml:space="preserve">План не выполнен по причине того, что госпошлина по 3 состоявшимся в ноябре-декабре аукционам была оплачена с неверным указанием реквизитов, платежи уточнены в январе 2020 года. </t>
  </si>
  <si>
    <t>Перевыполнение плана связано с тем, что в IV квартале 2019 года поступила оплата по вновь заключенным договорам аренды: МП «Серовавтодор» №4451 от 10.10.2019г. – 4683,12 руб.; МУП «Надеждинский» №4448 от 23.09.2019г. – 5635,65 руб.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</si>
  <si>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
902 111 07014 04 0000 120</t>
  </si>
  <si>
    <t xml:space="preserve">Перевыполнение обусловлено погашением задолженности в размере одного ежемесячного платежа по соглашению о возмещении затрат бюджета. </t>
  </si>
  <si>
    <t>Перевыполнение плана обусловлено тем, что в ноябре 2019 года поступили суммы по 3 соглашениям о перераспределении от физических лиц, которые не были учтены при корректировке плана по доходному источнику.</t>
  </si>
  <si>
    <t>Прочие субсидии бюджетам городских округов
902 202 29999 04 0000 150</t>
  </si>
  <si>
    <t>Постановлением Правительства Свердловской области от 29.08.2019г. №539-ПП была выделена субсидия; заключен муниципальный контракт № 57-к, который в срок (до 1 декабря 2019 года) не исполнен. Средства субсидии не привлекались.</t>
  </si>
  <si>
    <t>План не выполнен по причине отсутствия оплаты годовой арендной платы от арендаторов физических лиц по договорам: №4347 от 05.10.2018г. – 632863,64 руб.; №Т293/1151 от 20.08.2004г. – 185088,8 руб.; №4269 от 14.03.2018г – 82221,02 руб.; №324 от 14.08.2003г. – 41087,47 руб. Данные суммы учитывались при планировании на 2019 год.</t>
  </si>
  <si>
    <t>Перевыполнение плана обусловлено поступлением в IV квартале оплат, не учтенных при корректировке плана: 
- погашение задолженности ООО «Жилые кварталы» №4404 от 01.04.2019г. – 72540 руб.; №4405 от 01.04.2019г. – 72540 руб.
- оплата физическим лицом по договору №4456 от 21.11.2019г. – 55600 руб.;
- оплата ИП Чазов П.С по договору №4454 от 01.11.2019г. – 29000 руб.
- по 10 договорам на размещение НТО на сумму 248042,45 руб.
- ошибочная уплата от ИП Сафиева М.М. – 43045,56 руб. 
Произведен перерасчет по договорам аренды с физическими лицами на дату приватизации:  №3942 от 27.07.2016г. – 10684,93 руб.; №4310 от 27.07.2018г. – 38488 руб.; №4323 от 24.08.2018г. – 8634 руб.</t>
  </si>
  <si>
    <t>Перевыполнение плана за отчетный период объясняется следующими причинами: 
- внесением предоплаты по ряду договоров на сумму 496636,65 руб. 
- погашением задолженности за прошлые периоды (по решениям суда и претензиям) в большем размере, чем было учтено при планировании в сумме 2972248,84 руб.; 
- заключением новых договоров аренды муниципального имущества в течение IV квартала 2019 года на сумму 52255,21 руб.; 
- применением индекса инфляции к размеру арендной платы по договорам аренды муниципального имущества, увеличение дохода от проведенных мероприятий составил 211800,0 руб.</t>
  </si>
  <si>
    <t>Перевыполнение плана обусловлено поступлением оплаты по вновь заключенным договорам, не учтенным при планировании: с ИП Нусс А.В. по договорам №26, 27 в размере 58860,0 руб., с ООО «ПО МКМС» по договорам №35, 65, 66 в размере 26564,0 руб.</t>
  </si>
  <si>
    <t>Перевыполнение плана связано с перечислением в IV квартале ООО «Стройэлектромонтаж» арендных платежей в размере 60652,8 руб., тогда как в планируемых объемах сумма оплаты по арендатору составляла 30326,4 руб.</t>
  </si>
  <si>
    <t>Перевыполнение плана на отчетный период незначительное, составило 20 коп.</t>
  </si>
  <si>
    <t>Перевыполнение плана обусловлено поступлением в IV квартале 2019 года оплат, не учтенных при корректировке плана, по договорам: 
- №3611 от 05.11.2019г. – 287900,0 руб. (офисное здание, склады); 
- №3617 от 05.11.2019г. – 191683,07 руб. (магазин); 
- №3620 от 04.12.2019г. – 83215,0 руб. (офис).</t>
  </si>
  <si>
    <t>План сформирован исходя из фактических поступлений по состоянию на 01.10.2019г. в размере 3707407,95 руб., а также прогнозируемых в IV квартале поступлений в размере 168900 руб., рассчитанных как среднемесячные. Перевыполнение плана обусловлено поступлением оплаченных сумм пени и неосновательного обогащения сверх запланированного.</t>
  </si>
  <si>
    <t>В сентябре 2019г. был произведен возврат неправомерно использованного в 2018 году трансферта в сумме -882 780,14 руб. на основании Дополнительного соглашения от 02.09.2019г. № 1 к Соглашению от 01.10.2018г. № 1-Ф.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</si>
</sst>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_-* #,##0.0\ _₽_-;\-* #,##0.0\ _₽_-;_-* &quot;-&quot;?\ _₽_-;_-@_-"/>
  </numFmts>
  <fonts count="10">
    <font>
      <sz val="10"/>
      <name val="Arial Cyr"/>
      <family val="0"/>
    </font>
    <font>
      <sz val="8"/>
      <name val="Arial Cyr"/>
      <family val="0"/>
    </font>
    <font>
      <b/>
      <sz val="14"/>
      <name val="Liberation Serif"/>
      <family val="1"/>
    </font>
    <font>
      <sz val="14"/>
      <name val="Liberation Serif"/>
      <family val="1"/>
    </font>
    <font>
      <sz val="14"/>
      <color indexed="10"/>
      <name val="Liberation Serif"/>
      <family val="1"/>
    </font>
    <font>
      <b/>
      <sz val="14"/>
      <color indexed="10"/>
      <name val="Liberation Serif"/>
      <family val="1"/>
    </font>
    <font>
      <sz val="16"/>
      <name val="Liberation Serif"/>
      <family val="1"/>
    </font>
    <font>
      <b/>
      <sz val="16"/>
      <name val="Liberation Serif"/>
      <family val="1"/>
    </font>
    <font>
      <b/>
      <sz val="18"/>
      <name val="Liberation Serif"/>
      <family val="1"/>
    </font>
    <font>
      <sz val="18"/>
      <name val="Liberation Serif"/>
      <family val="1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173" fontId="7" fillId="0" borderId="1" xfId="0" applyNumberFormat="1" applyFont="1" applyBorder="1" applyAlignment="1">
      <alignment horizontal="center" vertical="center" wrapText="1"/>
    </xf>
    <xf numFmtId="172" fontId="7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vertical="top" wrapText="1"/>
    </xf>
    <xf numFmtId="4" fontId="3" fillId="0" borderId="3" xfId="0" applyNumberFormat="1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6" fillId="0" borderId="0" xfId="0" applyFont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6" fillId="0" borderId="0" xfId="0" applyFont="1" applyFill="1" applyBorder="1" applyAlignment="1">
      <alignment horizontal="right" vertical="top" wrapText="1"/>
    </xf>
    <xf numFmtId="0" fontId="6" fillId="0" borderId="0" xfId="0" applyFont="1" applyAlignment="1">
      <alignment horizontal="right" vertical="top" wrapText="1"/>
    </xf>
    <xf numFmtId="0" fontId="3" fillId="0" borderId="4" xfId="0" applyFont="1" applyBorder="1" applyAlignment="1">
      <alignment vertical="top" wrapText="1"/>
    </xf>
    <xf numFmtId="0" fontId="8" fillId="0" borderId="0" xfId="0" applyFont="1" applyBorder="1" applyAlignment="1">
      <alignment horizontal="right" vertical="top" wrapText="1"/>
    </xf>
    <xf numFmtId="0" fontId="9" fillId="0" borderId="0" xfId="0" applyFont="1" applyAlignment="1">
      <alignment horizontal="right" vertical="top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8" fillId="0" borderId="0" xfId="0" applyFont="1" applyFill="1" applyBorder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0" fontId="9" fillId="0" borderId="0" xfId="0" applyFont="1" applyBorder="1" applyAlignment="1">
      <alignment vertical="top" wrapText="1"/>
    </xf>
    <xf numFmtId="0" fontId="9" fillId="0" borderId="0" xfId="0" applyFont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173" fontId="6" fillId="0" borderId="1" xfId="0" applyNumberFormat="1" applyFont="1" applyBorder="1" applyAlignment="1">
      <alignment horizontal="center" vertical="top" wrapText="1"/>
    </xf>
    <xf numFmtId="172" fontId="6" fillId="0" borderId="1" xfId="0" applyNumberFormat="1" applyFont="1" applyBorder="1" applyAlignment="1">
      <alignment horizontal="center" vertical="top" wrapText="1"/>
    </xf>
    <xf numFmtId="0" fontId="3" fillId="2" borderId="1" xfId="0" applyFont="1" applyFill="1" applyBorder="1" applyAlignment="1">
      <alignment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"/>
  <sheetViews>
    <sheetView tabSelected="1" zoomScale="70" zoomScaleNormal="70" workbookViewId="0" topLeftCell="A23">
      <selection activeCell="I27" sqref="I27"/>
    </sheetView>
  </sheetViews>
  <sheetFormatPr defaultColWidth="9.00390625" defaultRowHeight="12.75"/>
  <cols>
    <col min="1" max="1" width="7.00390625" style="12" customWidth="1"/>
    <col min="2" max="2" width="76.375" style="7" customWidth="1"/>
    <col min="3" max="3" width="18.75390625" style="11" customWidth="1"/>
    <col min="4" max="4" width="18.875" style="11" customWidth="1"/>
    <col min="5" max="5" width="16.625" style="11" customWidth="1"/>
    <col min="6" max="6" width="18.375" style="11" customWidth="1"/>
    <col min="7" max="7" width="71.00390625" style="7" customWidth="1"/>
  </cols>
  <sheetData>
    <row r="1" spans="1:7" ht="9.75" customHeight="1">
      <c r="A1" s="21"/>
      <c r="B1" s="21"/>
      <c r="C1" s="21"/>
      <c r="D1" s="21"/>
      <c r="E1" s="21"/>
      <c r="F1" s="21"/>
      <c r="G1" s="22"/>
    </row>
    <row r="2" spans="1:7" ht="22.5">
      <c r="A2" s="19" t="s">
        <v>27</v>
      </c>
      <c r="B2" s="19"/>
      <c r="C2" s="19"/>
      <c r="D2" s="19"/>
      <c r="E2" s="19"/>
      <c r="F2" s="19"/>
      <c r="G2" s="20"/>
    </row>
    <row r="3" spans="1:7" ht="9.75" customHeight="1">
      <c r="A3" s="25"/>
      <c r="B3" s="25"/>
      <c r="C3" s="25"/>
      <c r="D3" s="25"/>
      <c r="E3" s="25"/>
      <c r="F3" s="25"/>
      <c r="G3" s="26"/>
    </row>
    <row r="4" spans="1:7" ht="29.25" customHeight="1">
      <c r="A4" s="23" t="s">
        <v>26</v>
      </c>
      <c r="B4" s="23"/>
      <c r="C4" s="23"/>
      <c r="D4" s="23"/>
      <c r="E4" s="23"/>
      <c r="F4" s="23"/>
      <c r="G4" s="24"/>
    </row>
    <row r="5" spans="1:7" ht="12.75" customHeight="1">
      <c r="A5" s="27"/>
      <c r="B5" s="27"/>
      <c r="C5" s="27"/>
      <c r="D5" s="27"/>
      <c r="E5" s="27"/>
      <c r="F5" s="27"/>
      <c r="G5" s="22"/>
    </row>
    <row r="6" spans="1:7" ht="20.25">
      <c r="A6" s="16" t="s">
        <v>4</v>
      </c>
      <c r="B6" s="16"/>
      <c r="C6" s="16"/>
      <c r="D6" s="16"/>
      <c r="E6" s="16"/>
      <c r="F6" s="16"/>
      <c r="G6" s="17"/>
    </row>
    <row r="7" spans="1:7" ht="6" customHeight="1">
      <c r="A7" s="18"/>
      <c r="B7" s="18"/>
      <c r="C7" s="18"/>
      <c r="D7" s="18"/>
      <c r="E7" s="18"/>
      <c r="F7" s="18"/>
      <c r="G7" s="18"/>
    </row>
    <row r="8" spans="1:7" ht="54">
      <c r="A8" s="2" t="s">
        <v>3</v>
      </c>
      <c r="B8" s="2" t="s">
        <v>2</v>
      </c>
      <c r="C8" s="3" t="s">
        <v>20</v>
      </c>
      <c r="D8" s="3" t="s">
        <v>28</v>
      </c>
      <c r="E8" s="3" t="s">
        <v>30</v>
      </c>
      <c r="F8" s="3" t="s">
        <v>29</v>
      </c>
      <c r="G8" s="3" t="s">
        <v>0</v>
      </c>
    </row>
    <row r="9" spans="1:7" ht="18">
      <c r="A9" s="2">
        <v>1</v>
      </c>
      <c r="B9" s="2">
        <v>2</v>
      </c>
      <c r="C9" s="2">
        <v>3</v>
      </c>
      <c r="D9" s="2">
        <v>4</v>
      </c>
      <c r="E9" s="2">
        <v>5</v>
      </c>
      <c r="F9" s="2">
        <v>6</v>
      </c>
      <c r="G9" s="2">
        <v>7</v>
      </c>
    </row>
    <row r="10" spans="1:7" ht="90">
      <c r="A10" s="1">
        <v>1</v>
      </c>
      <c r="B10" s="8" t="s">
        <v>5</v>
      </c>
      <c r="C10" s="29">
        <v>65</v>
      </c>
      <c r="D10" s="29">
        <v>50</v>
      </c>
      <c r="E10" s="29">
        <f>D10-C10</f>
        <v>-15</v>
      </c>
      <c r="F10" s="30">
        <f>D10/C10</f>
        <v>0.7692307692307693</v>
      </c>
      <c r="G10" s="8" t="s">
        <v>31</v>
      </c>
    </row>
    <row r="11" spans="1:7" ht="144">
      <c r="A11" s="1">
        <v>2</v>
      </c>
      <c r="B11" s="8" t="s">
        <v>11</v>
      </c>
      <c r="C11" s="29">
        <v>17948.358</v>
      </c>
      <c r="D11" s="29">
        <v>17007.097</v>
      </c>
      <c r="E11" s="29">
        <f>D11-C11</f>
        <v>-941.2609999999986</v>
      </c>
      <c r="F11" s="30">
        <f aca="true" t="shared" si="0" ref="F11:F31">D11/C11</f>
        <v>0.9475572640126747</v>
      </c>
      <c r="G11" s="8" t="s">
        <v>38</v>
      </c>
    </row>
    <row r="12" spans="1:7" ht="275.25" customHeight="1">
      <c r="A12" s="1">
        <v>3</v>
      </c>
      <c r="B12" s="8" t="s">
        <v>12</v>
      </c>
      <c r="C12" s="29">
        <v>6372.385</v>
      </c>
      <c r="D12" s="29">
        <v>6967.009</v>
      </c>
      <c r="E12" s="29">
        <f>D12-C12</f>
        <v>594.6239999999998</v>
      </c>
      <c r="F12" s="30">
        <f t="shared" si="0"/>
        <v>1.0933126294158309</v>
      </c>
      <c r="G12" s="8" t="s">
        <v>39</v>
      </c>
    </row>
    <row r="13" spans="1:7" ht="126">
      <c r="A13" s="1">
        <v>4</v>
      </c>
      <c r="B13" s="8" t="s">
        <v>13</v>
      </c>
      <c r="C13" s="29">
        <v>704.455</v>
      </c>
      <c r="D13" s="29">
        <v>714.773</v>
      </c>
      <c r="E13" s="29">
        <f aca="true" t="shared" si="1" ref="E13:E29">D13-C13</f>
        <v>10.317999999999984</v>
      </c>
      <c r="F13" s="30">
        <f t="shared" si="0"/>
        <v>1.0146467836838406</v>
      </c>
      <c r="G13" s="8" t="s">
        <v>32</v>
      </c>
    </row>
    <row r="14" spans="1:7" ht="258.75" customHeight="1">
      <c r="A14" s="1">
        <v>5</v>
      </c>
      <c r="B14" s="8" t="s">
        <v>14</v>
      </c>
      <c r="C14" s="29">
        <v>45915.63</v>
      </c>
      <c r="D14" s="29">
        <v>49657.649</v>
      </c>
      <c r="E14" s="29">
        <f t="shared" si="1"/>
        <v>3742.0190000000002</v>
      </c>
      <c r="F14" s="30">
        <f t="shared" si="0"/>
        <v>1.0814977165727662</v>
      </c>
      <c r="G14" s="9" t="s">
        <v>40</v>
      </c>
    </row>
    <row r="15" spans="1:7" ht="108">
      <c r="A15" s="1">
        <v>6</v>
      </c>
      <c r="B15" s="8" t="s">
        <v>15</v>
      </c>
      <c r="C15" s="29">
        <v>1088.028</v>
      </c>
      <c r="D15" s="29">
        <v>1170.983</v>
      </c>
      <c r="E15" s="29">
        <f t="shared" si="1"/>
        <v>82.95499999999993</v>
      </c>
      <c r="F15" s="30">
        <f t="shared" si="0"/>
        <v>1.0762434422643534</v>
      </c>
      <c r="G15" s="28" t="s">
        <v>41</v>
      </c>
    </row>
    <row r="16" spans="1:7" ht="90">
      <c r="A16" s="1">
        <v>7</v>
      </c>
      <c r="B16" s="8" t="s">
        <v>6</v>
      </c>
      <c r="C16" s="29">
        <v>205.657</v>
      </c>
      <c r="D16" s="29">
        <v>236.199</v>
      </c>
      <c r="E16" s="29">
        <f t="shared" si="1"/>
        <v>30.542</v>
      </c>
      <c r="F16" s="30">
        <f t="shared" si="0"/>
        <v>1.1485094113013417</v>
      </c>
      <c r="G16" s="8" t="s">
        <v>42</v>
      </c>
    </row>
    <row r="17" spans="1:7" ht="153.75" customHeight="1">
      <c r="A17" s="1">
        <v>8</v>
      </c>
      <c r="B17" s="8" t="s">
        <v>22</v>
      </c>
      <c r="C17" s="29">
        <v>0.01</v>
      </c>
      <c r="D17" s="29">
        <v>0.010199999999999999</v>
      </c>
      <c r="E17" s="29">
        <f t="shared" si="1"/>
        <v>0.0001999999999999988</v>
      </c>
      <c r="F17" s="30">
        <f t="shared" si="0"/>
        <v>1.0199999999999998</v>
      </c>
      <c r="G17" s="31" t="s">
        <v>43</v>
      </c>
    </row>
    <row r="18" spans="1:7" ht="90">
      <c r="A18" s="1">
        <v>9</v>
      </c>
      <c r="B18" s="8" t="s">
        <v>33</v>
      </c>
      <c r="C18" s="29">
        <v>308.75</v>
      </c>
      <c r="D18" s="29">
        <v>308.75</v>
      </c>
      <c r="E18" s="29">
        <f>D18-C18</f>
        <v>0</v>
      </c>
      <c r="F18" s="30">
        <f t="shared" si="0"/>
        <v>1</v>
      </c>
      <c r="G18" s="4" t="s">
        <v>21</v>
      </c>
    </row>
    <row r="19" spans="1:7" ht="144">
      <c r="A19" s="1">
        <v>10</v>
      </c>
      <c r="B19" s="8" t="s">
        <v>23</v>
      </c>
      <c r="C19" s="29">
        <v>14588.044</v>
      </c>
      <c r="D19" s="29">
        <v>14479.194</v>
      </c>
      <c r="E19" s="29">
        <f t="shared" si="1"/>
        <v>-108.85000000000036</v>
      </c>
      <c r="F19" s="30">
        <f t="shared" si="0"/>
        <v>0.9925384102214114</v>
      </c>
      <c r="G19" s="4" t="s">
        <v>21</v>
      </c>
    </row>
    <row r="20" spans="1:7" ht="54">
      <c r="A20" s="1">
        <v>11</v>
      </c>
      <c r="B20" s="8" t="s">
        <v>24</v>
      </c>
      <c r="C20" s="29">
        <v>44.327</v>
      </c>
      <c r="D20" s="29">
        <v>46.953</v>
      </c>
      <c r="E20" s="29">
        <f t="shared" si="1"/>
        <v>2.6260000000000048</v>
      </c>
      <c r="F20" s="30">
        <f t="shared" si="0"/>
        <v>1.0592415457847362</v>
      </c>
      <c r="G20" s="8" t="s">
        <v>34</v>
      </c>
    </row>
    <row r="21" spans="1:7" ht="126">
      <c r="A21" s="1">
        <v>12</v>
      </c>
      <c r="B21" s="8" t="s">
        <v>16</v>
      </c>
      <c r="C21" s="29">
        <v>1738.781</v>
      </c>
      <c r="D21" s="29">
        <f>C21</f>
        <v>1738.781</v>
      </c>
      <c r="E21" s="29">
        <f t="shared" si="1"/>
        <v>0</v>
      </c>
      <c r="F21" s="30">
        <f t="shared" si="0"/>
        <v>1</v>
      </c>
      <c r="G21" s="4" t="s">
        <v>21</v>
      </c>
    </row>
    <row r="22" spans="1:7" ht="144">
      <c r="A22" s="1">
        <v>13</v>
      </c>
      <c r="B22" s="8" t="s">
        <v>17</v>
      </c>
      <c r="C22" s="29">
        <v>15766.376</v>
      </c>
      <c r="D22" s="29">
        <v>15800.093</v>
      </c>
      <c r="E22" s="29">
        <f t="shared" si="1"/>
        <v>33.71700000000055</v>
      </c>
      <c r="F22" s="30">
        <f t="shared" si="0"/>
        <v>1.0021385383679802</v>
      </c>
      <c r="G22" s="4" t="s">
        <v>21</v>
      </c>
    </row>
    <row r="23" spans="1:7" ht="144">
      <c r="A23" s="1">
        <v>14</v>
      </c>
      <c r="B23" s="8" t="s">
        <v>18</v>
      </c>
      <c r="C23" s="29">
        <v>19621.125</v>
      </c>
      <c r="D23" s="29">
        <v>19615.399</v>
      </c>
      <c r="E23" s="29">
        <f t="shared" si="1"/>
        <v>-5.7259999999987485</v>
      </c>
      <c r="F23" s="30">
        <f t="shared" si="0"/>
        <v>0.9997081716772103</v>
      </c>
      <c r="G23" s="4" t="s">
        <v>21</v>
      </c>
    </row>
    <row r="24" spans="1:7" ht="126">
      <c r="A24" s="1">
        <v>15</v>
      </c>
      <c r="B24" s="8" t="s">
        <v>7</v>
      </c>
      <c r="C24" s="29">
        <v>1287.992</v>
      </c>
      <c r="D24" s="29">
        <v>1899.903</v>
      </c>
      <c r="E24" s="29">
        <f t="shared" si="1"/>
        <v>611.9110000000001</v>
      </c>
      <c r="F24" s="30">
        <f t="shared" si="0"/>
        <v>1.4750891309883913</v>
      </c>
      <c r="G24" s="8" t="s">
        <v>44</v>
      </c>
    </row>
    <row r="25" spans="1:7" ht="114" customHeight="1">
      <c r="A25" s="1">
        <v>16</v>
      </c>
      <c r="B25" s="8" t="s">
        <v>19</v>
      </c>
      <c r="C25" s="29">
        <v>51.359</v>
      </c>
      <c r="D25" s="29">
        <v>91.511</v>
      </c>
      <c r="E25" s="29">
        <f t="shared" si="1"/>
        <v>40.151999999999994</v>
      </c>
      <c r="F25" s="30">
        <f t="shared" si="0"/>
        <v>1.7817909227204578</v>
      </c>
      <c r="G25" s="8" t="s">
        <v>35</v>
      </c>
    </row>
    <row r="26" spans="1:7" ht="95.25" customHeight="1">
      <c r="A26" s="1">
        <v>17</v>
      </c>
      <c r="B26" s="8" t="s">
        <v>8</v>
      </c>
      <c r="C26" s="29">
        <v>134.6</v>
      </c>
      <c r="D26" s="29">
        <v>134.6</v>
      </c>
      <c r="E26" s="29">
        <f t="shared" si="1"/>
        <v>0</v>
      </c>
      <c r="F26" s="30">
        <f t="shared" si="0"/>
        <v>1</v>
      </c>
      <c r="G26" s="4" t="s">
        <v>21</v>
      </c>
    </row>
    <row r="27" spans="1:7" ht="126">
      <c r="A27" s="1">
        <v>18</v>
      </c>
      <c r="B27" s="8" t="s">
        <v>9</v>
      </c>
      <c r="C27" s="29">
        <v>3876.308</v>
      </c>
      <c r="D27" s="29">
        <v>4663.069</v>
      </c>
      <c r="E27" s="29">
        <f t="shared" si="1"/>
        <v>786.7610000000004</v>
      </c>
      <c r="F27" s="30">
        <f t="shared" si="0"/>
        <v>1.2029665857305458</v>
      </c>
      <c r="G27" s="8" t="s">
        <v>45</v>
      </c>
    </row>
    <row r="28" spans="1:7" ht="90">
      <c r="A28" s="1">
        <v>19</v>
      </c>
      <c r="B28" s="8" t="s">
        <v>36</v>
      </c>
      <c r="C28" s="29">
        <v>660</v>
      </c>
      <c r="D28" s="29"/>
      <c r="E28" s="29"/>
      <c r="F28" s="30">
        <f t="shared" si="0"/>
        <v>0</v>
      </c>
      <c r="G28" s="8" t="s">
        <v>37</v>
      </c>
    </row>
    <row r="29" spans="1:7" ht="78" customHeight="1">
      <c r="A29" s="1">
        <v>20</v>
      </c>
      <c r="B29" s="8" t="s">
        <v>25</v>
      </c>
      <c r="C29" s="29">
        <v>-882.78</v>
      </c>
      <c r="D29" s="29">
        <v>-882.78</v>
      </c>
      <c r="E29" s="29">
        <f t="shared" si="1"/>
        <v>0</v>
      </c>
      <c r="F29" s="30">
        <f t="shared" si="0"/>
        <v>1</v>
      </c>
      <c r="G29" s="8" t="s">
        <v>46</v>
      </c>
    </row>
    <row r="30" spans="1:7" ht="30.75" customHeight="1">
      <c r="A30" s="1">
        <v>21</v>
      </c>
      <c r="B30" s="8" t="s">
        <v>1</v>
      </c>
      <c r="C30" s="29">
        <v>0</v>
      </c>
      <c r="D30" s="29">
        <v>0.417</v>
      </c>
      <c r="E30" s="29">
        <v>0</v>
      </c>
      <c r="F30" s="30"/>
      <c r="G30" s="10"/>
    </row>
    <row r="31" spans="1:7" ht="32.25" customHeight="1">
      <c r="A31" s="13"/>
      <c r="B31" s="15" t="s">
        <v>10</v>
      </c>
      <c r="C31" s="5">
        <f>SUM(C10:C30)</f>
        <v>129494.40500000003</v>
      </c>
      <c r="D31" s="5">
        <f>SUM(D10:D30)</f>
        <v>133699.6102</v>
      </c>
      <c r="E31" s="5">
        <f>SUM(E10:E30)</f>
        <v>4864.788200000004</v>
      </c>
      <c r="F31" s="6">
        <f t="shared" si="0"/>
        <v>1.032474030055584</v>
      </c>
      <c r="G31" s="14"/>
    </row>
  </sheetData>
  <mergeCells count="7">
    <mergeCell ref="A6:G6"/>
    <mergeCell ref="A7:G7"/>
    <mergeCell ref="A2:G2"/>
    <mergeCell ref="A1:G1"/>
    <mergeCell ref="A4:G4"/>
    <mergeCell ref="A3:G3"/>
    <mergeCell ref="A5:G5"/>
  </mergeCells>
  <printOptions/>
  <pageMargins left="0.53" right="0.36" top="0.57" bottom="0.3" header="0.27" footer="0.23"/>
  <pageSetup fitToHeight="0" fitToWidth="1" horizontalDpi="600" verticalDpi="600" orientation="landscape" paperSize="9" scale="61" r:id="rId1"/>
  <headerFooter alignWithMargins="0">
    <oddHeader>&amp;CСтраница 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АСГО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АСГО</dc:creator>
  <cp:keywords/>
  <dc:description/>
  <cp:lastModifiedBy>АСГО</cp:lastModifiedBy>
  <cp:lastPrinted>2020-02-26T11:27:55Z</cp:lastPrinted>
  <dcterms:created xsi:type="dcterms:W3CDTF">2017-10-18T07:21:40Z</dcterms:created>
  <dcterms:modified xsi:type="dcterms:W3CDTF">2020-02-26T11:34:55Z</dcterms:modified>
  <cp:category/>
  <cp:version/>
  <cp:contentType/>
  <cp:contentStatus/>
</cp:coreProperties>
</file>