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2020" sheetId="1" r:id="rId1"/>
  </sheets>
  <definedNames>
    <definedName name="_xlnm.Print_Titles" localSheetId="0">'2020'!$6:$7</definedName>
  </definedNames>
  <calcPr fullCalcOnLoad="1" refMode="R1C1"/>
</workbook>
</file>

<file path=xl/sharedStrings.xml><?xml version="1.0" encoding="utf-8"?>
<sst xmlns="http://schemas.openxmlformats.org/spreadsheetml/2006/main" count="144" uniqueCount="144">
  <si>
    <t>Итого</t>
  </si>
  <si>
    <t>Утверждено сводной бюджетной росписью</t>
  </si>
  <si>
    <t>№ п/п</t>
  </si>
  <si>
    <t xml:space="preserve">Расхождения между бюджетом и сводной бюджетной росписью </t>
  </si>
  <si>
    <t>% к годовому плану</t>
  </si>
  <si>
    <t>% к бюджетной росписи</t>
  </si>
  <si>
    <t>«Совершенствование муниципального управления и муниципальной службы в Серовском городском округе»</t>
  </si>
  <si>
    <t>Наименование программы</t>
  </si>
  <si>
    <t>Приложение № 1</t>
  </si>
  <si>
    <t>Подпрограмма «Социальная поддержка малообеспеченных, неполных, многодетных семей; детей с ограниченными возможностями здоровья и членов их семей; детей-сирот;  детей, оставшихся без попечения родителей; а также детей работников бюджетной сферы»</t>
  </si>
  <si>
    <t>Подпрограмма «Повышение общественной значимости семьи, профилактика социального сиротства»</t>
  </si>
  <si>
    <t>Подпрограмма «Социальная поддержка общественных организаций»</t>
  </si>
  <si>
    <t>Подпрограмма «Социально значимые мероприятия»</t>
  </si>
  <si>
    <t>Подпрограмма «Управление имуществом Серовского городского округа»</t>
  </si>
  <si>
    <t>Подпрограмма «Управление земельными ресурсами Серовского городского округа»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</si>
  <si>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 Серовского городского округа»</t>
  </si>
  <si>
    <t>Муниципальная программа «Развитие системы образования в Серовском городском округе» на 2019-2024 годы</t>
  </si>
  <si>
    <t>Подпрограмма «Обеспечение реализации муниципальной программы "Развитие системы образования в Серовском городском округе»</t>
  </si>
  <si>
    <t>Муниципальная программа «Управление муниципальными финансами Серовского городского округа до 2024 года»</t>
  </si>
  <si>
    <t>Подпрограмма «Управление муниципальным долгом на территории Серовского городского округа»</t>
  </si>
  <si>
    <t>Подпрограмма «Совершенствование информационной системы управления финансами на территории Серовского городского округа»</t>
  </si>
  <si>
    <t>Подпрограмма «Обеспечение реализации муниципальной программы Серовского городского округа «Управление муниципальными финансами Серовского городского округа»</t>
  </si>
  <si>
    <t>Муниципальная программа «Содействие развитию малого и среднего предпринимательства в Серовском городском округе до 2024 года»</t>
  </si>
  <si>
    <t>1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</si>
  <si>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</si>
  <si>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</si>
  <si>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</si>
  <si>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</si>
  <si>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</si>
  <si>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</si>
  <si>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</si>
  <si>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</si>
  <si>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</si>
  <si>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3.4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</si>
  <si>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</si>
  <si>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</si>
  <si>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</si>
  <si>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</si>
  <si>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</si>
  <si>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</si>
  <si>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</si>
  <si>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</si>
  <si>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</si>
  <si>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</si>
  <si>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</si>
  <si>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</si>
  <si>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</si>
  <si>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</si>
  <si>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</si>
  <si>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</si>
  <si>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</si>
  <si>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</si>
  <si>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7.5</t>
  </si>
  <si>
    <t>7.6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</si>
  <si>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</si>
  <si>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</si>
  <si>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</si>
  <si>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</si>
  <si>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</si>
  <si>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</si>
  <si>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</si>
  <si>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</si>
  <si>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</si>
  <si>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9.3</t>
  </si>
  <si>
    <t>9.4</t>
  </si>
  <si>
    <t>9.5</t>
  </si>
  <si>
    <t>9.6</t>
  </si>
  <si>
    <t>10</t>
  </si>
  <si>
    <t>Подпрограмма «Охрана окружающей среды»</t>
  </si>
  <si>
    <t>Подпрограмма «Развитие газификации в Серовском городском округе»</t>
  </si>
  <si>
    <t>10.1</t>
  </si>
  <si>
    <t>10.2</t>
  </si>
  <si>
    <t>10.3</t>
  </si>
  <si>
    <t>10.4</t>
  </si>
  <si>
    <t>11</t>
  </si>
  <si>
    <t>11.1</t>
  </si>
  <si>
    <t>11.2</t>
  </si>
  <si>
    <t>11.3</t>
  </si>
  <si>
    <t>12</t>
  </si>
  <si>
    <t>13</t>
  </si>
  <si>
    <t>14</t>
  </si>
  <si>
    <t>15</t>
  </si>
  <si>
    <t>13.1</t>
  </si>
  <si>
    <t>13.2</t>
  </si>
  <si>
    <t>13.3</t>
  </si>
  <si>
    <t>Подпрограмма «Обеспечение безопасности жизнедеятельности населения Серовского городского округа»</t>
  </si>
  <si>
    <t>Подпрограмма «Обеспечение первичных мер пожарной безопасности на территории Серовского городского округа»</t>
  </si>
  <si>
    <t>Подпрограмма «Профилактика экстремизма и терроризма на территории Серовского городского округа»</t>
  </si>
  <si>
    <t>Подпрограмма «Обеспечение реализации муниципальной программы «Обеспечение безопасности жизнедеятельности населения Серовского городского округа»</t>
  </si>
  <si>
    <t>Подпрограмма «Развитие социальной инфраструктуры и улучшение жилищных условий граждан, проживающих на территории Серовского городского округа, обеспечение населения питьевой водой, прочие мероприятия в области коммунального хозяйства»</t>
  </si>
  <si>
    <t>Подпрограмма «Развитие и модернизация объектов коммунального комплекса Серовского городского округа»</t>
  </si>
  <si>
    <t>Подпрограмма «Дополнительные меры по ограничению распространения ВИЧ-инфекции, вакцинопрофилактика инфекционных заболеваний среди населения Серовского городского округа»</t>
  </si>
  <si>
    <t>Подпрограмма «Развитие инфраструктуры объектов спорта муниципальной собственности Серовского городского округа»</t>
  </si>
  <si>
    <t>Подпрограмма «Мероприятия по вовлечению населения в занятия физической культурой и массовым спортом»</t>
  </si>
  <si>
    <t>Подпрограмма «Обеспечение реализации муниципальной программы «Развитие физической культуры и спорта в Серовском городском округе на 2016-2020 годы»</t>
  </si>
  <si>
    <t>Подпрограмма «Развитие молодежной политики на территории Серовского городского округа» на 2016-2020 годы</t>
  </si>
  <si>
    <t>Подпрограмма «Патриотическое воспитание молодежи на территории Серовского городского округа» на 2016 – 2020 годы</t>
  </si>
  <si>
    <t>Подпрограмма «Обеспечение жильем молодых семей на территории Серовского городского округа» на 2016-2020 годы</t>
  </si>
  <si>
    <t>Подпрограмма «Предоставление региональной поддержки молодым семьям на улучшение жилищных условий» на 2017-2020 годы</t>
  </si>
  <si>
    <t>Подпрограмма «Развитие культуры и искусства»</t>
  </si>
  <si>
    <t>Подпрограмма «Развитие информационного пространства, обеспечивающего открытость деятельности муниципальных учреждений»</t>
  </si>
  <si>
    <t>Подпрограмма «Профилактика правонарушений на территории Серовского городского округа»</t>
  </si>
  <si>
    <t>Подпрограмма  «Развитие объектов физической культуры и спорта»</t>
  </si>
  <si>
    <t>Подпрограмма «Социальная поддержка, социальное и бытовое обслуживание населения Серовского городского округа»</t>
  </si>
  <si>
    <t>Подпрограмма «Транспортное обслуживание, водное и дорожное хозяйство»</t>
  </si>
  <si>
    <t>Подпрограмма «Благоустройство»</t>
  </si>
  <si>
    <t xml:space="preserve">Муниципальная программа «Формирование современной городской среды на территории Серовского городского округа» на 2018-2024 годы </t>
  </si>
  <si>
    <t>Подпрограмма «Энергосбережение и повышение энергоэффективности объектов жилищно-коммунального комплекса Серовского городского округа»</t>
  </si>
  <si>
    <t>Подпрограмма «Обеспечение функционирования аппаратно-программного комплекса "Безопасный город»</t>
  </si>
  <si>
    <t>Подпрограмма «Переселение граждан  из аварийного жилищного фонда и жилых помещений, признанных непригодными для проживания»</t>
  </si>
  <si>
    <t>Подпрограмма «Развитие объектов культуры и образования»</t>
  </si>
  <si>
    <t>Подпрограмма «Обеспечение деятельности муниципального казенного учреждения «Управление капитального строительства»</t>
  </si>
  <si>
    <t>Подпрограмма «Развитие системы поддержки талантливых и одаренных детей и подростков»</t>
  </si>
  <si>
    <t>Подпрограмма «Реализация проекта «Уральская инженерная школа»</t>
  </si>
  <si>
    <t>Подпрограмма «Педагогические кадры XXI века»</t>
  </si>
  <si>
    <t>Подпрограмма «Организация отдыха детей и молодежи»</t>
  </si>
  <si>
    <t>Подпрограмма «Качество образования, как основа благополучия»</t>
  </si>
  <si>
    <t>Муниципальная программа «Дополнительные меры социальной поддержки отдельных категорий граждан Серовского городского округа» на 2017 - 2024 годы</t>
  </si>
  <si>
    <t>Муниципальная программа «Развитие муниципальной службы в Серовском городском округе» на 2017 - 2024 годы»</t>
  </si>
  <si>
    <t>Подпрограмма «Обеспечение безопасности людей от неблагоприятного воздействия животных и предупреждение распространения заболеваний на территории Серовского городского округа»</t>
  </si>
  <si>
    <t>Муниципальная программа «О мерах по противодействию коррупции в Серовском городском округе» на 2018-2020 годы</t>
  </si>
  <si>
    <t>Подпрограмма «Оказание материальной помощи различным категориям граждан»</t>
  </si>
  <si>
    <t>Подпрограмма «Привлечение молодых специалистов для работы в муниципальных учреждениях социальной сферы Серовского городского округа»</t>
  </si>
  <si>
    <t>Подпрограмма «Приобретение жилья»</t>
  </si>
  <si>
    <t>Подпрограмма «Комплексное благоустройство объектов социальной и жилищной сферы»</t>
  </si>
  <si>
    <t>Подпрограмма «Чистая вода»</t>
  </si>
  <si>
    <t>Муниципальная программа «Развитие физической культуры и спорта в Серовском городском округе» на 2016-2022 годы</t>
  </si>
  <si>
    <t>Муниципальная программа «Молодежь Серовского городского округа» на 2016-2022 годы</t>
  </si>
  <si>
    <t>Муниципальная программа «Управление собственностью Серовского городского округа» на 2019-2022 годы</t>
  </si>
  <si>
    <t>Муниципальная программа «Обеспечение безопасности жизнедеятельности населения и территории Серовского городского округа» на 2016-2022 годы</t>
  </si>
  <si>
    <t>Муниципальная программа «Развитие жилищно-коммунального хозяйства, охрана окружающей среды и повышение энергетической эффективности на территории Серовского городского округа» на 2016-2022 годы</t>
  </si>
  <si>
    <t>Муниципальная программа «Развитие транспорта, дорожного хозяйства, благоустройства и социально-бытового обслуживания населения на территории Серовского городского округа» на 2016-2022 годы</t>
  </si>
  <si>
    <t>Муниципальная программа «Реализация основных направлений в строительном комплексе на территории Серовского городского округа» на 2016-2022 годы</t>
  </si>
  <si>
    <t>1.1</t>
  </si>
  <si>
    <t>2.6</t>
  </si>
  <si>
    <t>3.3</t>
  </si>
  <si>
    <t>9.7</t>
  </si>
  <si>
    <t>10.5</t>
  </si>
  <si>
    <t>11.4</t>
  </si>
  <si>
    <t>Финансирование муниципальных программ (подпрограмм) Серовского городского округа за 2020 год
за счет средств бюджетов всех уровней</t>
  </si>
  <si>
    <t>Отклонение от плана</t>
  </si>
  <si>
    <t>Финансирование на 01.01.2021</t>
  </si>
  <si>
    <t>Муниципальная программа «Развитие культуры в Серовском городском округе» на 2016-2022 годы</t>
  </si>
  <si>
    <t>План на 2020 год,
тыс. руб.
по решению Думы Серовского городского округа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</si>
</sst>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_-* #,##0.0_р_._-;\-* #,##0.0_р_._-;_-* &quot;-&quot;?_р_._-;_-@_-"/>
    <numFmt numFmtId="179" formatCode="_-* #,##0.000_р_._-;\-* #,##0.000_р_._-;_-* &quot;-&quot;???_р_._-;_-@_-"/>
    <numFmt numFmtId="180" formatCode="#,##0.0"/>
    <numFmt numFmtId="181" formatCode="0.0"/>
    <numFmt numFmtId="182" formatCode="#,##0.0_ ;\-#,##0.0\ "/>
    <numFmt numFmtId="183" formatCode="_-* #,##0.000000_р_._-;\-* #,##0.000000_р_._-;_-* &quot;-&quot;??????_р_._-;_-@_-"/>
    <numFmt numFmtId="184" formatCode="_-* #,##0.00000000_р_._-;\-* #,##0.00000000_р_._-;_-* &quot;-&quot;????????_р_._-;_-@_-"/>
    <numFmt numFmtId="185" formatCode="#,##0_ ;\-#,##0\ "/>
    <numFmt numFmtId="186" formatCode="_-* #,##0.00_р_._-;\-* #,##0.00_р_._-;_-* &quot;-&quot;?_р_._-;_-@_-"/>
    <numFmt numFmtId="187" formatCode="0.000"/>
    <numFmt numFmtId="188" formatCode="000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-* #,##0.0&quot;р.&quot;_-;\-* #,##0.0&quot;р.&quot;_-;_-* &quot;-&quot;?&quot;р.&quot;_-;_-@_-"/>
    <numFmt numFmtId="195" formatCode="0.000%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_-* #,##0.000\ _₽_-;\-* #,##0.000\ _₽_-;_-* &quot;-&quot;???\ _₽_-;_-@_-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Liberation Serif"/>
      <family val="1"/>
    </font>
    <font>
      <sz val="16"/>
      <name val="Liberation Serif"/>
      <family val="1"/>
    </font>
    <font>
      <b/>
      <sz val="18"/>
      <name val="Liberation Serif"/>
      <family val="1"/>
    </font>
    <font>
      <sz val="18"/>
      <name val="Liberation Serif"/>
      <family val="1"/>
    </font>
    <font>
      <b/>
      <sz val="20"/>
      <name val="Liberation Serif"/>
      <family val="1"/>
    </font>
    <font>
      <b/>
      <sz val="22"/>
      <name val="Liberation Serif"/>
      <family val="1"/>
    </font>
    <font>
      <sz val="22"/>
      <name val="Liberation Serif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 wrapText="1"/>
    </xf>
    <xf numFmtId="179" fontId="23" fillId="0" borderId="10" xfId="0" applyNumberFormat="1" applyFont="1" applyFill="1" applyBorder="1" applyAlignment="1">
      <alignment vertical="top"/>
    </xf>
    <xf numFmtId="176" fontId="23" fillId="0" borderId="10" xfId="0" applyNumberFormat="1" applyFont="1" applyBorder="1" applyAlignment="1">
      <alignment horizontal="right" vertical="top"/>
    </xf>
    <xf numFmtId="179" fontId="24" fillId="0" borderId="10" xfId="0" applyNumberFormat="1" applyFont="1" applyFill="1" applyBorder="1" applyAlignment="1">
      <alignment vertical="top"/>
    </xf>
    <xf numFmtId="176" fontId="24" fillId="0" borderId="10" xfId="0" applyNumberFormat="1" applyFont="1" applyBorder="1" applyAlignment="1">
      <alignment horizontal="right" vertical="top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9" fontId="23" fillId="0" borderId="12" xfId="0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79" fontId="22" fillId="0" borderId="0" xfId="0" applyNumberFormat="1" applyFont="1" applyAlignment="1">
      <alignment vertical="top"/>
    </xf>
    <xf numFmtId="0" fontId="25" fillId="0" borderId="1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justify" vertical="top" wrapText="1"/>
    </xf>
    <xf numFmtId="176" fontId="23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justify" vertical="top" wrapText="1"/>
    </xf>
    <xf numFmtId="176" fontId="24" fillId="0" borderId="10" xfId="0" applyNumberFormat="1" applyFont="1" applyFill="1" applyBorder="1" applyAlignment="1">
      <alignment horizontal="right" vertical="top"/>
    </xf>
    <xf numFmtId="179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1" xfId="71"/>
    <cellStyle name="Обычный 12" xfId="72"/>
    <cellStyle name="Обычный 4" xfId="73"/>
    <cellStyle name="Обычный 5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="55" zoomScaleNormal="55" zoomScalePageLayoutView="0" workbookViewId="0" topLeftCell="A6">
      <pane ySplit="1635" topLeftCell="BM1" activePane="bottomLeft" state="split"/>
      <selection pane="topLeft" activeCell="I6" sqref="I1:I16384"/>
      <selection pane="bottomLeft" activeCell="G56" sqref="G56"/>
    </sheetView>
  </sheetViews>
  <sheetFormatPr defaultColWidth="9.00390625" defaultRowHeight="12.75"/>
  <cols>
    <col min="1" max="1" width="10.00390625" style="2" customWidth="1"/>
    <col min="2" max="2" width="102.00390625" style="21" customWidth="1"/>
    <col min="3" max="3" width="30.625" style="2" customWidth="1"/>
    <col min="4" max="5" width="26.375" style="2" customWidth="1"/>
    <col min="6" max="6" width="26.875" style="22" customWidth="1"/>
    <col min="7" max="7" width="29.00390625" style="22" customWidth="1"/>
    <col min="8" max="8" width="19.25390625" style="2" customWidth="1"/>
    <col min="9" max="9" width="21.125" style="2" customWidth="1"/>
  </cols>
  <sheetData>
    <row r="1" spans="1:9" ht="20.25">
      <c r="A1" s="29"/>
      <c r="B1" s="30"/>
      <c r="C1" s="30"/>
      <c r="D1" s="30"/>
      <c r="E1" s="30"/>
      <c r="F1" s="30"/>
      <c r="G1" s="30"/>
      <c r="H1" s="31"/>
      <c r="I1" s="31"/>
    </row>
    <row r="2" spans="1:9" ht="27">
      <c r="A2" s="34" t="s">
        <v>8</v>
      </c>
      <c r="B2" s="35"/>
      <c r="C2" s="35"/>
      <c r="D2" s="35"/>
      <c r="E2" s="35"/>
      <c r="F2" s="35"/>
      <c r="G2" s="35"/>
      <c r="H2" s="36"/>
      <c r="I2" s="36"/>
    </row>
    <row r="3" spans="1:9" ht="20.25">
      <c r="A3" s="29"/>
      <c r="B3" s="30"/>
      <c r="C3" s="30"/>
      <c r="D3" s="30"/>
      <c r="E3" s="30"/>
      <c r="F3" s="30"/>
      <c r="G3" s="30"/>
      <c r="H3" s="31"/>
      <c r="I3" s="31"/>
    </row>
    <row r="4" spans="1:9" ht="27">
      <c r="A4" s="32" t="s">
        <v>139</v>
      </c>
      <c r="B4" s="33"/>
      <c r="C4" s="33"/>
      <c r="D4" s="33"/>
      <c r="E4" s="33"/>
      <c r="F4" s="33"/>
      <c r="G4" s="33"/>
      <c r="H4" s="33"/>
      <c r="I4" s="33"/>
    </row>
    <row r="5" spans="1:7" ht="20.25">
      <c r="A5" s="29"/>
      <c r="B5" s="30"/>
      <c r="C5" s="30"/>
      <c r="D5" s="30"/>
      <c r="E5" s="30"/>
      <c r="F5" s="30"/>
      <c r="G5" s="1"/>
    </row>
    <row r="6" spans="1:9" ht="105" customHeight="1">
      <c r="A6" s="3" t="s">
        <v>2</v>
      </c>
      <c r="B6" s="4" t="s">
        <v>7</v>
      </c>
      <c r="C6" s="3" t="s">
        <v>143</v>
      </c>
      <c r="D6" s="3" t="s">
        <v>1</v>
      </c>
      <c r="E6" s="3" t="s">
        <v>3</v>
      </c>
      <c r="F6" s="5" t="s">
        <v>141</v>
      </c>
      <c r="G6" s="6" t="s">
        <v>140</v>
      </c>
      <c r="H6" s="3" t="s">
        <v>4</v>
      </c>
      <c r="I6" s="3" t="s">
        <v>5</v>
      </c>
    </row>
    <row r="7" spans="1:9" ht="22.5">
      <c r="A7" s="7">
        <v>1</v>
      </c>
      <c r="B7" s="8">
        <v>2</v>
      </c>
      <c r="C7" s="7">
        <v>3</v>
      </c>
      <c r="D7" s="7">
        <v>4</v>
      </c>
      <c r="E7" s="9">
        <v>5</v>
      </c>
      <c r="F7" s="9">
        <v>6</v>
      </c>
      <c r="G7" s="10">
        <v>7</v>
      </c>
      <c r="H7" s="9">
        <v>8</v>
      </c>
      <c r="I7" s="9">
        <v>10</v>
      </c>
    </row>
    <row r="8" spans="1:9" ht="51.75" customHeight="1">
      <c r="A8" s="11" t="s">
        <v>23</v>
      </c>
      <c r="B8" s="24" t="s">
        <v>118</v>
      </c>
      <c r="C8" s="12">
        <f>C9</f>
        <v>18697.023</v>
      </c>
      <c r="D8" s="12">
        <f>D9</f>
        <v>18697.023</v>
      </c>
      <c r="E8" s="12">
        <f>C8-D8</f>
        <v>0</v>
      </c>
      <c r="F8" s="12">
        <f>F9</f>
        <v>18452.56566</v>
      </c>
      <c r="G8" s="12">
        <f>F8-D8</f>
        <v>-244.45734000000084</v>
      </c>
      <c r="H8" s="25">
        <f aca="true" t="shared" si="0" ref="H8:H39">F8/C8</f>
        <v>0.9869253335143247</v>
      </c>
      <c r="I8" s="13">
        <f aca="true" t="shared" si="1" ref="I8:I39">F8/D8</f>
        <v>0.9869253335143247</v>
      </c>
    </row>
    <row r="9" spans="1:9" ht="53.25" customHeight="1">
      <c r="A9" s="17" t="s">
        <v>133</v>
      </c>
      <c r="B9" s="26" t="s">
        <v>6</v>
      </c>
      <c r="C9" s="14">
        <v>18697.023</v>
      </c>
      <c r="D9" s="14">
        <v>18697.023</v>
      </c>
      <c r="E9" s="14">
        <f aca="true" t="shared" si="2" ref="E9:E73">C9-D9</f>
        <v>0</v>
      </c>
      <c r="F9" s="14">
        <v>18452.56566</v>
      </c>
      <c r="G9" s="14">
        <f aca="true" t="shared" si="3" ref="G9:G72">F9-D9</f>
        <v>-244.45734000000084</v>
      </c>
      <c r="H9" s="27">
        <f t="shared" si="0"/>
        <v>0.9869253335143247</v>
      </c>
      <c r="I9" s="15">
        <f t="shared" si="1"/>
        <v>0.9869253335143247</v>
      </c>
    </row>
    <row r="10" spans="1:9" ht="72.75" customHeight="1">
      <c r="A10" s="11" t="s">
        <v>24</v>
      </c>
      <c r="B10" s="24" t="s">
        <v>117</v>
      </c>
      <c r="C10" s="12">
        <f>SUM(C11:C16)</f>
        <v>26248.361660000002</v>
      </c>
      <c r="D10" s="12">
        <f>SUM(D11:D16)</f>
        <v>26248.361660000002</v>
      </c>
      <c r="E10" s="12">
        <f>SUM(E11:E16)</f>
        <v>0</v>
      </c>
      <c r="F10" s="12">
        <f>SUM(F11:F16)</f>
        <v>25318.06918</v>
      </c>
      <c r="G10" s="12">
        <f t="shared" si="3"/>
        <v>-930.2924800000037</v>
      </c>
      <c r="H10" s="25">
        <f t="shared" si="0"/>
        <v>0.9645580744409782</v>
      </c>
      <c r="I10" s="13">
        <f t="shared" si="1"/>
        <v>0.9645580744409782</v>
      </c>
    </row>
    <row r="11" spans="1:9" ht="117.75" customHeight="1">
      <c r="A11" s="16" t="s">
        <v>25</v>
      </c>
      <c r="B11" s="26" t="s">
        <v>9</v>
      </c>
      <c r="C11" s="14">
        <v>4458.14713</v>
      </c>
      <c r="D11" s="14">
        <v>4458.14713</v>
      </c>
      <c r="E11" s="14">
        <f t="shared" si="2"/>
        <v>0</v>
      </c>
      <c r="F11" s="14">
        <v>4007.13453</v>
      </c>
      <c r="G11" s="14">
        <f t="shared" si="3"/>
        <v>-451.0126000000005</v>
      </c>
      <c r="H11" s="27">
        <f t="shared" si="0"/>
        <v>0.8988340701084039</v>
      </c>
      <c r="I11" s="15">
        <f t="shared" si="1"/>
        <v>0.8988340701084039</v>
      </c>
    </row>
    <row r="12" spans="1:9" ht="45">
      <c r="A12" s="16" t="s">
        <v>26</v>
      </c>
      <c r="B12" s="26" t="s">
        <v>10</v>
      </c>
      <c r="C12" s="14">
        <v>138</v>
      </c>
      <c r="D12" s="14">
        <v>138</v>
      </c>
      <c r="E12" s="14">
        <f t="shared" si="2"/>
        <v>0</v>
      </c>
      <c r="F12" s="14">
        <v>138</v>
      </c>
      <c r="G12" s="14">
        <f t="shared" si="3"/>
        <v>0</v>
      </c>
      <c r="H12" s="27">
        <f t="shared" si="0"/>
        <v>1</v>
      </c>
      <c r="I12" s="15">
        <f t="shared" si="1"/>
        <v>1</v>
      </c>
    </row>
    <row r="13" spans="1:9" ht="45">
      <c r="A13" s="16" t="s">
        <v>27</v>
      </c>
      <c r="B13" s="26" t="s">
        <v>121</v>
      </c>
      <c r="C13" s="14">
        <v>17756.28973</v>
      </c>
      <c r="D13" s="14">
        <v>17756.28973</v>
      </c>
      <c r="E13" s="14">
        <f t="shared" si="2"/>
        <v>0</v>
      </c>
      <c r="F13" s="14">
        <v>17396.75862</v>
      </c>
      <c r="G13" s="14">
        <f t="shared" si="3"/>
        <v>-359.5311099999999</v>
      </c>
      <c r="H13" s="27">
        <f t="shared" si="0"/>
        <v>0.9797519011309802</v>
      </c>
      <c r="I13" s="15">
        <f t="shared" si="1"/>
        <v>0.9797519011309802</v>
      </c>
    </row>
    <row r="14" spans="1:9" ht="45">
      <c r="A14" s="16" t="s">
        <v>28</v>
      </c>
      <c r="B14" s="26" t="s">
        <v>11</v>
      </c>
      <c r="C14" s="14">
        <v>2891.6488</v>
      </c>
      <c r="D14" s="14">
        <v>2891.6488</v>
      </c>
      <c r="E14" s="14">
        <f t="shared" si="2"/>
        <v>0</v>
      </c>
      <c r="F14" s="14">
        <v>2891.6488</v>
      </c>
      <c r="G14" s="14">
        <f t="shared" si="3"/>
        <v>0</v>
      </c>
      <c r="H14" s="27">
        <f t="shared" si="0"/>
        <v>1</v>
      </c>
      <c r="I14" s="15">
        <f t="shared" si="1"/>
        <v>1</v>
      </c>
    </row>
    <row r="15" spans="1:9" ht="22.5">
      <c r="A15" s="16" t="s">
        <v>29</v>
      </c>
      <c r="B15" s="26" t="s">
        <v>12</v>
      </c>
      <c r="C15" s="14">
        <v>701.276</v>
      </c>
      <c r="D15" s="14">
        <v>701.276</v>
      </c>
      <c r="E15" s="14"/>
      <c r="F15" s="14">
        <v>581.52723</v>
      </c>
      <c r="G15" s="14">
        <f t="shared" si="3"/>
        <v>-119.74876999999992</v>
      </c>
      <c r="H15" s="27">
        <f t="shared" si="0"/>
        <v>0.8292415967465022</v>
      </c>
      <c r="I15" s="15">
        <f t="shared" si="1"/>
        <v>0.8292415967465022</v>
      </c>
    </row>
    <row r="16" spans="1:9" ht="67.5">
      <c r="A16" s="16" t="s">
        <v>134</v>
      </c>
      <c r="B16" s="26" t="s">
        <v>122</v>
      </c>
      <c r="C16" s="14">
        <v>303</v>
      </c>
      <c r="D16" s="14">
        <v>303</v>
      </c>
      <c r="E16" s="14">
        <f t="shared" si="2"/>
        <v>0</v>
      </c>
      <c r="F16" s="14">
        <v>303</v>
      </c>
      <c r="G16" s="14">
        <f t="shared" si="3"/>
        <v>0</v>
      </c>
      <c r="H16" s="27">
        <f t="shared" si="0"/>
        <v>1</v>
      </c>
      <c r="I16" s="15">
        <f t="shared" si="1"/>
        <v>1</v>
      </c>
    </row>
    <row r="17" spans="1:9" ht="54.75" customHeight="1">
      <c r="A17" s="11" t="s">
        <v>30</v>
      </c>
      <c r="B17" s="24" t="s">
        <v>142</v>
      </c>
      <c r="C17" s="12">
        <f>SUM(C18:C21)</f>
        <v>219229.24153</v>
      </c>
      <c r="D17" s="12">
        <f>SUM(D18:D21)</f>
        <v>219229.24153</v>
      </c>
      <c r="E17" s="12">
        <f>SUM(E18:E21)</f>
        <v>0</v>
      </c>
      <c r="F17" s="12">
        <f>SUM(F18:F21)</f>
        <v>218992.22269</v>
      </c>
      <c r="G17" s="12">
        <f t="shared" si="3"/>
        <v>-237.01884000000427</v>
      </c>
      <c r="H17" s="25">
        <f t="shared" si="0"/>
        <v>0.9989188538976559</v>
      </c>
      <c r="I17" s="13">
        <f t="shared" si="1"/>
        <v>0.9989188538976559</v>
      </c>
    </row>
    <row r="18" spans="1:9" ht="22.5">
      <c r="A18" s="16" t="s">
        <v>31</v>
      </c>
      <c r="B18" s="26" t="s">
        <v>99</v>
      </c>
      <c r="C18" s="14">
        <v>215448.31153</v>
      </c>
      <c r="D18" s="14">
        <v>215448.31153</v>
      </c>
      <c r="E18" s="14">
        <f t="shared" si="2"/>
        <v>0</v>
      </c>
      <c r="F18" s="14">
        <v>215211.29269</v>
      </c>
      <c r="G18" s="14">
        <f t="shared" si="3"/>
        <v>-237.01884000000427</v>
      </c>
      <c r="H18" s="27">
        <f t="shared" si="0"/>
        <v>0.9988998807263012</v>
      </c>
      <c r="I18" s="15">
        <f t="shared" si="1"/>
        <v>0.9988998807263012</v>
      </c>
    </row>
    <row r="19" spans="1:9" ht="67.5">
      <c r="A19" s="16" t="s">
        <v>32</v>
      </c>
      <c r="B19" s="26" t="s">
        <v>100</v>
      </c>
      <c r="C19" s="14">
        <v>3006.93</v>
      </c>
      <c r="D19" s="14">
        <v>3006.93</v>
      </c>
      <c r="E19" s="14">
        <f t="shared" si="2"/>
        <v>0</v>
      </c>
      <c r="F19" s="14">
        <v>3006.93</v>
      </c>
      <c r="G19" s="14">
        <f t="shared" si="3"/>
        <v>0</v>
      </c>
      <c r="H19" s="27">
        <f t="shared" si="0"/>
        <v>1</v>
      </c>
      <c r="I19" s="15">
        <f t="shared" si="1"/>
        <v>1</v>
      </c>
    </row>
    <row r="20" spans="1:9" ht="45">
      <c r="A20" s="16" t="s">
        <v>135</v>
      </c>
      <c r="B20" s="26" t="s">
        <v>101</v>
      </c>
      <c r="C20" s="14">
        <v>212</v>
      </c>
      <c r="D20" s="14">
        <v>212</v>
      </c>
      <c r="E20" s="14">
        <f t="shared" si="2"/>
        <v>0</v>
      </c>
      <c r="F20" s="14">
        <v>212</v>
      </c>
      <c r="G20" s="14">
        <f t="shared" si="3"/>
        <v>0</v>
      </c>
      <c r="H20" s="27">
        <f t="shared" si="0"/>
        <v>1</v>
      </c>
      <c r="I20" s="15">
        <f t="shared" si="1"/>
        <v>1</v>
      </c>
    </row>
    <row r="21" spans="1:9" ht="93.75" customHeight="1">
      <c r="A21" s="16" t="s">
        <v>33</v>
      </c>
      <c r="B21" s="26" t="s">
        <v>91</v>
      </c>
      <c r="C21" s="14">
        <v>562</v>
      </c>
      <c r="D21" s="14">
        <v>562</v>
      </c>
      <c r="E21" s="14">
        <f t="shared" si="2"/>
        <v>0</v>
      </c>
      <c r="F21" s="14">
        <v>562</v>
      </c>
      <c r="G21" s="14">
        <f t="shared" si="3"/>
        <v>0</v>
      </c>
      <c r="H21" s="27">
        <f t="shared" si="0"/>
        <v>1</v>
      </c>
      <c r="I21" s="15">
        <f t="shared" si="1"/>
        <v>1</v>
      </c>
    </row>
    <row r="22" spans="1:9" ht="57.75" customHeight="1">
      <c r="A22" s="11" t="s">
        <v>34</v>
      </c>
      <c r="B22" s="24" t="s">
        <v>126</v>
      </c>
      <c r="C22" s="12">
        <f>SUM(C23:C25)</f>
        <v>88534.65836</v>
      </c>
      <c r="D22" s="12">
        <f>SUM(D23:D25)</f>
        <v>88534.65836</v>
      </c>
      <c r="E22" s="12">
        <f>SUM(E23:E25)</f>
        <v>0</v>
      </c>
      <c r="F22" s="12">
        <f>SUM(F23:F25)</f>
        <v>88533.17416</v>
      </c>
      <c r="G22" s="12">
        <f t="shared" si="3"/>
        <v>-1.4842000000062399</v>
      </c>
      <c r="H22" s="25">
        <f t="shared" si="0"/>
        <v>0.9999832359436689</v>
      </c>
      <c r="I22" s="13">
        <f t="shared" si="1"/>
        <v>0.9999832359436689</v>
      </c>
    </row>
    <row r="23" spans="1:9" ht="53.25" customHeight="1">
      <c r="A23" s="16" t="s">
        <v>35</v>
      </c>
      <c r="B23" s="26" t="s">
        <v>92</v>
      </c>
      <c r="C23" s="14">
        <v>11861.07036</v>
      </c>
      <c r="D23" s="14">
        <v>11861.07036</v>
      </c>
      <c r="E23" s="14">
        <f t="shared" si="2"/>
        <v>0</v>
      </c>
      <c r="F23" s="14">
        <v>11861.07036</v>
      </c>
      <c r="G23" s="14">
        <f t="shared" si="3"/>
        <v>0</v>
      </c>
      <c r="H23" s="27">
        <f t="shared" si="0"/>
        <v>1</v>
      </c>
      <c r="I23" s="15">
        <f t="shared" si="1"/>
        <v>1</v>
      </c>
    </row>
    <row r="24" spans="1:9" ht="45">
      <c r="A24" s="16" t="s">
        <v>36</v>
      </c>
      <c r="B24" s="26" t="s">
        <v>93</v>
      </c>
      <c r="C24" s="14">
        <v>2079.3263</v>
      </c>
      <c r="D24" s="14">
        <v>2079.3263</v>
      </c>
      <c r="E24" s="14">
        <f t="shared" si="2"/>
        <v>0</v>
      </c>
      <c r="F24" s="14">
        <v>2077.8421</v>
      </c>
      <c r="G24" s="14">
        <f t="shared" si="3"/>
        <v>-1.4842000000003281</v>
      </c>
      <c r="H24" s="27">
        <f t="shared" si="0"/>
        <v>0.9992862111155905</v>
      </c>
      <c r="I24" s="15">
        <f t="shared" si="1"/>
        <v>0.9992862111155905</v>
      </c>
    </row>
    <row r="25" spans="1:9" ht="67.5">
      <c r="A25" s="16" t="s">
        <v>37</v>
      </c>
      <c r="B25" s="26" t="s">
        <v>94</v>
      </c>
      <c r="C25" s="14">
        <v>74594.2617</v>
      </c>
      <c r="D25" s="14">
        <v>74594.2617</v>
      </c>
      <c r="E25" s="14">
        <f t="shared" si="2"/>
        <v>0</v>
      </c>
      <c r="F25" s="14">
        <v>74594.2617</v>
      </c>
      <c r="G25" s="14">
        <f t="shared" si="3"/>
        <v>0</v>
      </c>
      <c r="H25" s="27">
        <f t="shared" si="0"/>
        <v>1</v>
      </c>
      <c r="I25" s="15">
        <f t="shared" si="1"/>
        <v>1</v>
      </c>
    </row>
    <row r="26" spans="1:9" ht="53.25" customHeight="1">
      <c r="A26" s="11" t="s">
        <v>38</v>
      </c>
      <c r="B26" s="24" t="s">
        <v>127</v>
      </c>
      <c r="C26" s="12">
        <f>SUM(C27:C30)</f>
        <v>72127.00344</v>
      </c>
      <c r="D26" s="12">
        <f>SUM(D27:D30)</f>
        <v>72127.00344</v>
      </c>
      <c r="E26" s="12">
        <f>SUM(E27:E30)</f>
        <v>0</v>
      </c>
      <c r="F26" s="12">
        <f>SUM(F27:F30)</f>
        <v>72058.50608</v>
      </c>
      <c r="G26" s="12">
        <f t="shared" si="3"/>
        <v>-68.49735999999393</v>
      </c>
      <c r="H26" s="25">
        <f t="shared" si="0"/>
        <v>0.9990503229479515</v>
      </c>
      <c r="I26" s="13">
        <f t="shared" si="1"/>
        <v>0.9990503229479515</v>
      </c>
    </row>
    <row r="27" spans="1:9" ht="48.75" customHeight="1">
      <c r="A27" s="17" t="s">
        <v>39</v>
      </c>
      <c r="B27" s="26" t="s">
        <v>95</v>
      </c>
      <c r="C27" s="14">
        <v>68542.81644</v>
      </c>
      <c r="D27" s="14">
        <v>68542.81644</v>
      </c>
      <c r="E27" s="14">
        <f t="shared" si="2"/>
        <v>0</v>
      </c>
      <c r="F27" s="14">
        <v>68542.81644</v>
      </c>
      <c r="G27" s="14">
        <f t="shared" si="3"/>
        <v>0</v>
      </c>
      <c r="H27" s="27">
        <f t="shared" si="0"/>
        <v>1</v>
      </c>
      <c r="I27" s="15">
        <f t="shared" si="1"/>
        <v>1</v>
      </c>
    </row>
    <row r="28" spans="1:9" ht="45">
      <c r="A28" s="17" t="s">
        <v>40</v>
      </c>
      <c r="B28" s="26" t="s">
        <v>96</v>
      </c>
      <c r="C28" s="14">
        <v>1018.217</v>
      </c>
      <c r="D28" s="14">
        <v>1018.217</v>
      </c>
      <c r="E28" s="14">
        <f t="shared" si="2"/>
        <v>0</v>
      </c>
      <c r="F28" s="14">
        <v>1010.95364</v>
      </c>
      <c r="G28" s="14">
        <f t="shared" si="3"/>
        <v>-7.263360000000034</v>
      </c>
      <c r="H28" s="27">
        <f t="shared" si="0"/>
        <v>0.9928665893419575</v>
      </c>
      <c r="I28" s="15">
        <f t="shared" si="1"/>
        <v>0.9928665893419575</v>
      </c>
    </row>
    <row r="29" spans="1:9" ht="50.25" customHeight="1">
      <c r="A29" s="17" t="s">
        <v>41</v>
      </c>
      <c r="B29" s="26" t="s">
        <v>97</v>
      </c>
      <c r="C29" s="14">
        <v>1771.954</v>
      </c>
      <c r="D29" s="14">
        <v>1771.954</v>
      </c>
      <c r="E29" s="14">
        <v>0</v>
      </c>
      <c r="F29" s="14">
        <v>1710.72</v>
      </c>
      <c r="G29" s="14">
        <f t="shared" si="3"/>
        <v>-61.233999999999924</v>
      </c>
      <c r="H29" s="27">
        <f t="shared" si="0"/>
        <v>0.9654426695049646</v>
      </c>
      <c r="I29" s="15">
        <f t="shared" si="1"/>
        <v>0.9654426695049646</v>
      </c>
    </row>
    <row r="30" spans="1:9" ht="58.5" customHeight="1">
      <c r="A30" s="17" t="s">
        <v>42</v>
      </c>
      <c r="B30" s="26" t="s">
        <v>98</v>
      </c>
      <c r="C30" s="14">
        <v>794.016</v>
      </c>
      <c r="D30" s="14">
        <v>794.016</v>
      </c>
      <c r="E30" s="14">
        <f t="shared" si="2"/>
        <v>0</v>
      </c>
      <c r="F30" s="14">
        <v>794.016</v>
      </c>
      <c r="G30" s="14">
        <f t="shared" si="3"/>
        <v>0</v>
      </c>
      <c r="H30" s="27">
        <f t="shared" si="0"/>
        <v>1</v>
      </c>
      <c r="I30" s="15">
        <f t="shared" si="1"/>
        <v>1</v>
      </c>
    </row>
    <row r="31" spans="1:9" ht="53.25" customHeight="1">
      <c r="A31" s="11" t="s">
        <v>43</v>
      </c>
      <c r="B31" s="24" t="s">
        <v>128</v>
      </c>
      <c r="C31" s="12">
        <f>SUM(C32:C34)</f>
        <v>75866.79152</v>
      </c>
      <c r="D31" s="12">
        <f>SUM(D32:D34)</f>
        <v>75812.58418</v>
      </c>
      <c r="E31" s="12">
        <f>SUM(E32:E34)</f>
        <v>54.20734000000084</v>
      </c>
      <c r="F31" s="12">
        <f>SUM(F32:F34)</f>
        <v>75027.5333</v>
      </c>
      <c r="G31" s="12">
        <f t="shared" si="3"/>
        <v>-785.0508800000098</v>
      </c>
      <c r="H31" s="25">
        <f t="shared" si="0"/>
        <v>0.9889377393826025</v>
      </c>
      <c r="I31" s="13">
        <f t="shared" si="1"/>
        <v>0.9896448473760493</v>
      </c>
    </row>
    <row r="32" spans="1:9" ht="45">
      <c r="A32" s="16" t="s">
        <v>44</v>
      </c>
      <c r="B32" s="26" t="s">
        <v>13</v>
      </c>
      <c r="C32" s="14">
        <v>50767.11352</v>
      </c>
      <c r="D32" s="14">
        <v>50712.90618</v>
      </c>
      <c r="E32" s="14">
        <f t="shared" si="2"/>
        <v>54.20734000000084</v>
      </c>
      <c r="F32" s="14">
        <v>50598.28049</v>
      </c>
      <c r="G32" s="14">
        <f t="shared" si="3"/>
        <v>-114.62569000000076</v>
      </c>
      <c r="H32" s="27">
        <f t="shared" si="0"/>
        <v>0.9966743622338605</v>
      </c>
      <c r="I32" s="15">
        <f t="shared" si="1"/>
        <v>0.99773971364226</v>
      </c>
    </row>
    <row r="33" spans="1:9" ht="45">
      <c r="A33" s="16" t="s">
        <v>45</v>
      </c>
      <c r="B33" s="26" t="s">
        <v>14</v>
      </c>
      <c r="C33" s="14">
        <v>15567.85333</v>
      </c>
      <c r="D33" s="14">
        <v>15567.85333</v>
      </c>
      <c r="E33" s="14">
        <f t="shared" si="2"/>
        <v>0</v>
      </c>
      <c r="F33" s="14">
        <v>15567.42814</v>
      </c>
      <c r="G33" s="14">
        <f t="shared" si="3"/>
        <v>-0.42518999999992957</v>
      </c>
      <c r="H33" s="27">
        <f t="shared" si="0"/>
        <v>0.999972687949264</v>
      </c>
      <c r="I33" s="15">
        <f t="shared" si="1"/>
        <v>0.999972687949264</v>
      </c>
    </row>
    <row r="34" spans="1:9" ht="67.5">
      <c r="A34" s="16" t="s">
        <v>46</v>
      </c>
      <c r="B34" s="26" t="s">
        <v>15</v>
      </c>
      <c r="C34" s="14">
        <v>9531.82467</v>
      </c>
      <c r="D34" s="14">
        <v>9531.82467</v>
      </c>
      <c r="E34" s="14">
        <f t="shared" si="2"/>
        <v>0</v>
      </c>
      <c r="F34" s="14">
        <v>8861.82467</v>
      </c>
      <c r="G34" s="14">
        <f t="shared" si="3"/>
        <v>-670</v>
      </c>
      <c r="H34" s="27">
        <f t="shared" si="0"/>
        <v>0.929709156095923</v>
      </c>
      <c r="I34" s="15">
        <f t="shared" si="1"/>
        <v>0.929709156095923</v>
      </c>
    </row>
    <row r="35" spans="1:9" ht="50.25" customHeight="1">
      <c r="A35" s="11" t="s">
        <v>47</v>
      </c>
      <c r="B35" s="24" t="s">
        <v>16</v>
      </c>
      <c r="C35" s="12">
        <f>SUM(C36:C41)</f>
        <v>1795742.8650900002</v>
      </c>
      <c r="D35" s="12">
        <f>SUM(D36:D41)</f>
        <v>1793678.3650900002</v>
      </c>
      <c r="E35" s="12">
        <f>SUM(E36:E41)</f>
        <v>2064.5</v>
      </c>
      <c r="F35" s="12">
        <f>SUM(F36:F41)</f>
        <v>1771909.0208300003</v>
      </c>
      <c r="G35" s="12">
        <f t="shared" si="3"/>
        <v>-21769.344259999925</v>
      </c>
      <c r="H35" s="25">
        <f t="shared" si="0"/>
        <v>0.9867275851552358</v>
      </c>
      <c r="I35" s="13">
        <f t="shared" si="1"/>
        <v>0.9878632955140162</v>
      </c>
    </row>
    <row r="36" spans="1:9" ht="33" customHeight="1">
      <c r="A36" s="17" t="s">
        <v>48</v>
      </c>
      <c r="B36" s="26" t="s">
        <v>116</v>
      </c>
      <c r="C36" s="14">
        <v>1714500.58768</v>
      </c>
      <c r="D36" s="14">
        <v>1712436.08768</v>
      </c>
      <c r="E36" s="14">
        <f t="shared" si="2"/>
        <v>2064.5</v>
      </c>
      <c r="F36" s="14">
        <v>1700479.30022</v>
      </c>
      <c r="G36" s="14">
        <f t="shared" si="3"/>
        <v>-11956.787460000021</v>
      </c>
      <c r="H36" s="27">
        <f t="shared" si="0"/>
        <v>0.9918219407092924</v>
      </c>
      <c r="I36" s="15">
        <f t="shared" si="1"/>
        <v>0.9930176737420904</v>
      </c>
    </row>
    <row r="37" spans="1:9" ht="22.5">
      <c r="A37" s="17" t="s">
        <v>49</v>
      </c>
      <c r="B37" s="26" t="s">
        <v>115</v>
      </c>
      <c r="C37" s="14">
        <v>49265.97491</v>
      </c>
      <c r="D37" s="14">
        <v>49265.97491</v>
      </c>
      <c r="E37" s="14">
        <f t="shared" si="2"/>
        <v>0</v>
      </c>
      <c r="F37" s="14">
        <v>39465.73864</v>
      </c>
      <c r="G37" s="14">
        <f t="shared" si="3"/>
        <v>-9800.236269999994</v>
      </c>
      <c r="H37" s="27">
        <f t="shared" si="0"/>
        <v>0.8010749551205828</v>
      </c>
      <c r="I37" s="15">
        <f t="shared" si="1"/>
        <v>0.8010749551205828</v>
      </c>
    </row>
    <row r="38" spans="1:9" ht="22.5">
      <c r="A38" s="17" t="s">
        <v>50</v>
      </c>
      <c r="B38" s="26" t="s">
        <v>114</v>
      </c>
      <c r="C38" s="14">
        <v>862.9</v>
      </c>
      <c r="D38" s="14">
        <v>862.9</v>
      </c>
      <c r="E38" s="14">
        <f t="shared" si="2"/>
        <v>0</v>
      </c>
      <c r="F38" s="14">
        <v>862.9</v>
      </c>
      <c r="G38" s="14">
        <f t="shared" si="3"/>
        <v>0</v>
      </c>
      <c r="H38" s="27">
        <f t="shared" si="0"/>
        <v>1</v>
      </c>
      <c r="I38" s="15">
        <f t="shared" si="1"/>
        <v>1</v>
      </c>
    </row>
    <row r="39" spans="1:9" ht="45">
      <c r="A39" s="17" t="s">
        <v>51</v>
      </c>
      <c r="B39" s="26" t="s">
        <v>113</v>
      </c>
      <c r="C39" s="14">
        <v>1972.51</v>
      </c>
      <c r="D39" s="14">
        <v>1972.51</v>
      </c>
      <c r="E39" s="14">
        <f t="shared" si="2"/>
        <v>0</v>
      </c>
      <c r="F39" s="14">
        <v>1972.50759</v>
      </c>
      <c r="G39" s="14">
        <f t="shared" si="3"/>
        <v>-0.002410000000054424</v>
      </c>
      <c r="H39" s="27">
        <f t="shared" si="0"/>
        <v>0.9999987782064476</v>
      </c>
      <c r="I39" s="15">
        <f t="shared" si="1"/>
        <v>0.9999987782064476</v>
      </c>
    </row>
    <row r="40" spans="1:9" ht="45">
      <c r="A40" s="17" t="s">
        <v>52</v>
      </c>
      <c r="B40" s="26" t="s">
        <v>112</v>
      </c>
      <c r="C40" s="14">
        <v>946.2345</v>
      </c>
      <c r="D40" s="14">
        <v>946.2345</v>
      </c>
      <c r="E40" s="14">
        <f t="shared" si="2"/>
        <v>0</v>
      </c>
      <c r="F40" s="14">
        <v>946.2345</v>
      </c>
      <c r="G40" s="14">
        <f t="shared" si="3"/>
        <v>0</v>
      </c>
      <c r="H40" s="27">
        <f aca="true" t="shared" si="4" ref="H40:H74">F40/C40</f>
        <v>1</v>
      </c>
      <c r="I40" s="15">
        <f aca="true" t="shared" si="5" ref="I40:I74">F40/D40</f>
        <v>1</v>
      </c>
    </row>
    <row r="41" spans="1:9" ht="67.5">
      <c r="A41" s="17" t="s">
        <v>53</v>
      </c>
      <c r="B41" s="26" t="s">
        <v>17</v>
      </c>
      <c r="C41" s="14">
        <v>28194.658</v>
      </c>
      <c r="D41" s="14">
        <v>28194.658</v>
      </c>
      <c r="E41" s="14">
        <f t="shared" si="2"/>
        <v>0</v>
      </c>
      <c r="F41" s="14">
        <v>28182.33988</v>
      </c>
      <c r="G41" s="14">
        <f t="shared" si="3"/>
        <v>-12.318119999999908</v>
      </c>
      <c r="H41" s="27">
        <f t="shared" si="4"/>
        <v>0.9995631044717762</v>
      </c>
      <c r="I41" s="15">
        <f t="shared" si="5"/>
        <v>0.9995631044717762</v>
      </c>
    </row>
    <row r="42" spans="1:9" ht="74.25" customHeight="1">
      <c r="A42" s="11" t="s">
        <v>54</v>
      </c>
      <c r="B42" s="24" t="s">
        <v>129</v>
      </c>
      <c r="C42" s="12">
        <f>SUM(C43:C47)</f>
        <v>45695.35848</v>
      </c>
      <c r="D42" s="12">
        <f>SUM(D43:D47)</f>
        <v>45695.35848</v>
      </c>
      <c r="E42" s="12">
        <f>SUM(E43:E47)</f>
        <v>0</v>
      </c>
      <c r="F42" s="12">
        <f>SUM(F43:F47)</f>
        <v>44680.95556</v>
      </c>
      <c r="G42" s="12">
        <f t="shared" si="3"/>
        <v>-1014.4029200000004</v>
      </c>
      <c r="H42" s="25">
        <f t="shared" si="4"/>
        <v>0.9778007448952614</v>
      </c>
      <c r="I42" s="13">
        <f t="shared" si="5"/>
        <v>0.9778007448952614</v>
      </c>
    </row>
    <row r="43" spans="1:9" ht="45">
      <c r="A43" s="16" t="s">
        <v>55</v>
      </c>
      <c r="B43" s="26" t="s">
        <v>85</v>
      </c>
      <c r="C43" s="14">
        <v>2552.38676</v>
      </c>
      <c r="D43" s="14">
        <v>2552.38676</v>
      </c>
      <c r="E43" s="14">
        <f t="shared" si="2"/>
        <v>0</v>
      </c>
      <c r="F43" s="14">
        <v>2551.7779</v>
      </c>
      <c r="G43" s="14">
        <f t="shared" si="3"/>
        <v>-0.6088599999998223</v>
      </c>
      <c r="H43" s="27">
        <f t="shared" si="4"/>
        <v>0.9997614546472574</v>
      </c>
      <c r="I43" s="15">
        <f t="shared" si="5"/>
        <v>0.9997614546472574</v>
      </c>
    </row>
    <row r="44" spans="1:9" ht="45">
      <c r="A44" s="16" t="s">
        <v>56</v>
      </c>
      <c r="B44" s="26" t="s">
        <v>86</v>
      </c>
      <c r="C44" s="14">
        <v>10045.64651</v>
      </c>
      <c r="D44" s="14">
        <v>10045.64651</v>
      </c>
      <c r="E44" s="14">
        <f t="shared" si="2"/>
        <v>0</v>
      </c>
      <c r="F44" s="14">
        <v>9507.6605</v>
      </c>
      <c r="G44" s="14">
        <f t="shared" si="3"/>
        <v>-537.9860100000005</v>
      </c>
      <c r="H44" s="27">
        <f t="shared" si="4"/>
        <v>0.9464458549816123</v>
      </c>
      <c r="I44" s="15">
        <f t="shared" si="5"/>
        <v>0.9464458549816123</v>
      </c>
    </row>
    <row r="45" spans="1:9" ht="45">
      <c r="A45" s="16" t="s">
        <v>57</v>
      </c>
      <c r="B45" s="26" t="s">
        <v>87</v>
      </c>
      <c r="C45" s="14">
        <v>958.63541</v>
      </c>
      <c r="D45" s="14">
        <v>958.63541</v>
      </c>
      <c r="E45" s="14">
        <f t="shared" si="2"/>
        <v>0</v>
      </c>
      <c r="F45" s="14">
        <v>958.63541</v>
      </c>
      <c r="G45" s="14">
        <f t="shared" si="3"/>
        <v>0</v>
      </c>
      <c r="H45" s="27">
        <f t="shared" si="4"/>
        <v>1</v>
      </c>
      <c r="I45" s="15">
        <f t="shared" si="5"/>
        <v>1</v>
      </c>
    </row>
    <row r="46" spans="1:9" ht="67.5">
      <c r="A46" s="16" t="s">
        <v>58</v>
      </c>
      <c r="B46" s="26" t="s">
        <v>88</v>
      </c>
      <c r="C46" s="14">
        <v>31997.3898</v>
      </c>
      <c r="D46" s="14">
        <v>31997.3898</v>
      </c>
      <c r="E46" s="14">
        <f t="shared" si="2"/>
        <v>0</v>
      </c>
      <c r="F46" s="14">
        <v>31521.58175</v>
      </c>
      <c r="G46" s="14">
        <f t="shared" si="3"/>
        <v>-475.80804999999964</v>
      </c>
      <c r="H46" s="27">
        <f t="shared" si="4"/>
        <v>0.9851297854926904</v>
      </c>
      <c r="I46" s="15">
        <f t="shared" si="5"/>
        <v>0.9851297854926904</v>
      </c>
    </row>
    <row r="47" spans="1:9" ht="45">
      <c r="A47" s="16" t="s">
        <v>59</v>
      </c>
      <c r="B47" s="26" t="s">
        <v>108</v>
      </c>
      <c r="C47" s="14">
        <v>141.3</v>
      </c>
      <c r="D47" s="14">
        <v>141.3</v>
      </c>
      <c r="E47" s="14">
        <f t="shared" si="2"/>
        <v>0</v>
      </c>
      <c r="F47" s="14">
        <v>141.3</v>
      </c>
      <c r="G47" s="14">
        <f t="shared" si="3"/>
        <v>0</v>
      </c>
      <c r="H47" s="27">
        <f t="shared" si="4"/>
        <v>1</v>
      </c>
      <c r="I47" s="15">
        <f t="shared" si="5"/>
        <v>1</v>
      </c>
    </row>
    <row r="48" spans="1:9" ht="103.5" customHeight="1">
      <c r="A48" s="11" t="s">
        <v>60</v>
      </c>
      <c r="B48" s="24" t="s">
        <v>130</v>
      </c>
      <c r="C48" s="12">
        <f>SUM(C49:C55)</f>
        <v>207623.85427</v>
      </c>
      <c r="D48" s="12">
        <f>SUM(D49:D55)</f>
        <v>207623.85427</v>
      </c>
      <c r="E48" s="12">
        <f>SUM(E49:E55)</f>
        <v>0</v>
      </c>
      <c r="F48" s="12">
        <f>SUM(F49:F55)</f>
        <v>201133.27278000003</v>
      </c>
      <c r="G48" s="12">
        <f t="shared" si="3"/>
        <v>-6490.581489999982</v>
      </c>
      <c r="H48" s="25">
        <f t="shared" si="4"/>
        <v>0.9687387486721085</v>
      </c>
      <c r="I48" s="13">
        <f t="shared" si="5"/>
        <v>0.9687387486721085</v>
      </c>
    </row>
    <row r="49" spans="1:9" ht="101.25" customHeight="1">
      <c r="A49" s="17" t="s">
        <v>61</v>
      </c>
      <c r="B49" s="26" t="s">
        <v>89</v>
      </c>
      <c r="C49" s="14">
        <v>2676.78032</v>
      </c>
      <c r="D49" s="14">
        <v>2676.78032</v>
      </c>
      <c r="E49" s="14">
        <f t="shared" si="2"/>
        <v>0</v>
      </c>
      <c r="F49" s="14">
        <v>2512.93905</v>
      </c>
      <c r="G49" s="14">
        <f t="shared" si="3"/>
        <v>-163.8412699999999</v>
      </c>
      <c r="H49" s="27">
        <f t="shared" si="4"/>
        <v>0.9387916637103788</v>
      </c>
      <c r="I49" s="15">
        <f t="shared" si="5"/>
        <v>0.9387916637103788</v>
      </c>
    </row>
    <row r="50" spans="1:9" ht="53.25" customHeight="1">
      <c r="A50" s="17" t="s">
        <v>62</v>
      </c>
      <c r="B50" s="26" t="s">
        <v>90</v>
      </c>
      <c r="C50" s="14">
        <v>130850.8638</v>
      </c>
      <c r="D50" s="14">
        <v>130850.8638</v>
      </c>
      <c r="E50" s="14">
        <f t="shared" si="2"/>
        <v>0</v>
      </c>
      <c r="F50" s="14">
        <v>125929.48944</v>
      </c>
      <c r="G50" s="14">
        <f t="shared" si="3"/>
        <v>-4921.374360000002</v>
      </c>
      <c r="H50" s="27">
        <f t="shared" si="4"/>
        <v>0.9623894392663536</v>
      </c>
      <c r="I50" s="15">
        <f t="shared" si="5"/>
        <v>0.9623894392663536</v>
      </c>
    </row>
    <row r="51" spans="1:9" ht="45">
      <c r="A51" s="17" t="s">
        <v>63</v>
      </c>
      <c r="B51" s="26" t="s">
        <v>69</v>
      </c>
      <c r="C51" s="14">
        <v>0</v>
      </c>
      <c r="D51" s="14">
        <v>0</v>
      </c>
      <c r="E51" s="14">
        <f t="shared" si="2"/>
        <v>0</v>
      </c>
      <c r="F51" s="14">
        <v>0</v>
      </c>
      <c r="G51" s="14">
        <f t="shared" si="3"/>
        <v>0</v>
      </c>
      <c r="H51" s="27"/>
      <c r="I51" s="15"/>
    </row>
    <row r="52" spans="1:9" ht="67.5" customHeight="1">
      <c r="A52" s="17" t="s">
        <v>64</v>
      </c>
      <c r="B52" s="26" t="s">
        <v>107</v>
      </c>
      <c r="C52" s="14">
        <v>24344.375</v>
      </c>
      <c r="D52" s="14">
        <v>24344.375</v>
      </c>
      <c r="E52" s="14">
        <v>0</v>
      </c>
      <c r="F52" s="14">
        <v>24010.79582</v>
      </c>
      <c r="G52" s="14">
        <f t="shared" si="3"/>
        <v>-333.57918000000063</v>
      </c>
      <c r="H52" s="27">
        <f t="shared" si="4"/>
        <v>0.9862974843264615</v>
      </c>
      <c r="I52" s="15">
        <f t="shared" si="5"/>
        <v>0.9862974843264615</v>
      </c>
    </row>
    <row r="53" spans="1:9" ht="54.75" customHeight="1">
      <c r="A53" s="17" t="s">
        <v>65</v>
      </c>
      <c r="B53" s="26" t="s">
        <v>111</v>
      </c>
      <c r="C53" s="14">
        <v>43561.6122</v>
      </c>
      <c r="D53" s="14">
        <v>43561.6122</v>
      </c>
      <c r="E53" s="14">
        <f t="shared" si="2"/>
        <v>0</v>
      </c>
      <c r="F53" s="14">
        <v>43025.43557</v>
      </c>
      <c r="G53" s="14">
        <f t="shared" si="3"/>
        <v>-536.1766300000018</v>
      </c>
      <c r="H53" s="27">
        <f t="shared" si="4"/>
        <v>0.9876915338317069</v>
      </c>
      <c r="I53" s="15">
        <f t="shared" si="5"/>
        <v>0.9876915338317069</v>
      </c>
    </row>
    <row r="54" spans="1:9" ht="31.5" customHeight="1">
      <c r="A54" s="17" t="s">
        <v>66</v>
      </c>
      <c r="B54" s="26" t="s">
        <v>68</v>
      </c>
      <c r="C54" s="14">
        <v>6190.22295</v>
      </c>
      <c r="D54" s="14">
        <v>6190.22295</v>
      </c>
      <c r="E54" s="14"/>
      <c r="F54" s="14">
        <v>5654.6129</v>
      </c>
      <c r="G54" s="14">
        <f t="shared" si="3"/>
        <v>-535.6100500000002</v>
      </c>
      <c r="H54" s="27">
        <f t="shared" si="4"/>
        <v>0.9134748369604361</v>
      </c>
      <c r="I54" s="15">
        <f t="shared" si="5"/>
        <v>0.9134748369604361</v>
      </c>
    </row>
    <row r="55" spans="1:9" ht="33" customHeight="1">
      <c r="A55" s="17" t="s">
        <v>136</v>
      </c>
      <c r="B55" s="26" t="s">
        <v>125</v>
      </c>
      <c r="C55" s="14">
        <v>0</v>
      </c>
      <c r="D55" s="14">
        <v>0</v>
      </c>
      <c r="E55" s="14">
        <f t="shared" si="2"/>
        <v>0</v>
      </c>
      <c r="F55" s="14">
        <v>0</v>
      </c>
      <c r="G55" s="14">
        <f t="shared" si="3"/>
        <v>0</v>
      </c>
      <c r="H55" s="27"/>
      <c r="I55" s="15"/>
    </row>
    <row r="56" spans="1:9" ht="95.25" customHeight="1">
      <c r="A56" s="11" t="s">
        <v>67</v>
      </c>
      <c r="B56" s="24" t="s">
        <v>131</v>
      </c>
      <c r="C56" s="12">
        <f>SUM(C57:C61)</f>
        <v>548728.37344</v>
      </c>
      <c r="D56" s="12">
        <f>SUM(D57:D61)</f>
        <v>548619.2734400001</v>
      </c>
      <c r="E56" s="12">
        <f>SUM(E57:E61)</f>
        <v>109.09999999997672</v>
      </c>
      <c r="F56" s="12">
        <f>SUM(F57:F61)</f>
        <v>526063.71982</v>
      </c>
      <c r="G56" s="12">
        <f t="shared" si="3"/>
        <v>-22555.553620000137</v>
      </c>
      <c r="H56" s="25">
        <f t="shared" si="4"/>
        <v>0.9586960421275205</v>
      </c>
      <c r="I56" s="13">
        <f t="shared" si="5"/>
        <v>0.9588866911682298</v>
      </c>
    </row>
    <row r="57" spans="1:9" ht="22.5">
      <c r="A57" s="17" t="s">
        <v>70</v>
      </c>
      <c r="B57" s="26" t="s">
        <v>105</v>
      </c>
      <c r="C57" s="14">
        <v>65868.78139</v>
      </c>
      <c r="D57" s="14">
        <v>65868.78139</v>
      </c>
      <c r="E57" s="14">
        <f t="shared" si="2"/>
        <v>0</v>
      </c>
      <c r="F57" s="14">
        <v>64902.88595</v>
      </c>
      <c r="G57" s="14">
        <f t="shared" si="3"/>
        <v>-965.8954400000002</v>
      </c>
      <c r="H57" s="27">
        <f t="shared" si="4"/>
        <v>0.9853360663486233</v>
      </c>
      <c r="I57" s="15">
        <f t="shared" si="5"/>
        <v>0.9853360663486233</v>
      </c>
    </row>
    <row r="58" spans="1:9" ht="45">
      <c r="A58" s="17" t="s">
        <v>71</v>
      </c>
      <c r="B58" s="26" t="s">
        <v>104</v>
      </c>
      <c r="C58" s="14">
        <v>210701.18042</v>
      </c>
      <c r="D58" s="14">
        <v>210701.18042</v>
      </c>
      <c r="E58" s="14">
        <f t="shared" si="2"/>
        <v>0</v>
      </c>
      <c r="F58" s="14">
        <v>194357.76371</v>
      </c>
      <c r="G58" s="14">
        <f t="shared" si="3"/>
        <v>-16343.41670999999</v>
      </c>
      <c r="H58" s="27">
        <f t="shared" si="4"/>
        <v>0.9224331981556917</v>
      </c>
      <c r="I58" s="15">
        <f t="shared" si="5"/>
        <v>0.9224331981556917</v>
      </c>
    </row>
    <row r="59" spans="1:9" ht="51.75" customHeight="1">
      <c r="A59" s="17" t="s">
        <v>72</v>
      </c>
      <c r="B59" s="26" t="s">
        <v>103</v>
      </c>
      <c r="C59" s="14">
        <v>264500.16263</v>
      </c>
      <c r="D59" s="14">
        <v>264391.06263</v>
      </c>
      <c r="E59" s="14">
        <f t="shared" si="2"/>
        <v>109.09999999997672</v>
      </c>
      <c r="F59" s="14">
        <v>260088.95488</v>
      </c>
      <c r="G59" s="14">
        <f t="shared" si="3"/>
        <v>-4302.107749999996</v>
      </c>
      <c r="H59" s="27">
        <f t="shared" si="4"/>
        <v>0.9833224762278477</v>
      </c>
      <c r="I59" s="15">
        <f t="shared" si="5"/>
        <v>0.9837282406326248</v>
      </c>
    </row>
    <row r="60" spans="1:9" ht="51.75" customHeight="1">
      <c r="A60" s="17" t="s">
        <v>73</v>
      </c>
      <c r="B60" s="26" t="s">
        <v>119</v>
      </c>
      <c r="C60" s="14">
        <v>2811.17</v>
      </c>
      <c r="D60" s="14">
        <v>2811.17</v>
      </c>
      <c r="E60" s="14"/>
      <c r="F60" s="14">
        <v>1867.04628</v>
      </c>
      <c r="G60" s="14">
        <f t="shared" si="3"/>
        <v>-944.12372</v>
      </c>
      <c r="H60" s="27">
        <f t="shared" si="4"/>
        <v>0.6641527477882875</v>
      </c>
      <c r="I60" s="15">
        <f t="shared" si="5"/>
        <v>0.6641527477882875</v>
      </c>
    </row>
    <row r="61" spans="1:9" ht="45">
      <c r="A61" s="17" t="s">
        <v>137</v>
      </c>
      <c r="B61" s="26" t="s">
        <v>124</v>
      </c>
      <c r="C61" s="14">
        <v>4847.079</v>
      </c>
      <c r="D61" s="14">
        <v>4847.079</v>
      </c>
      <c r="E61" s="14">
        <f t="shared" si="2"/>
        <v>0</v>
      </c>
      <c r="F61" s="14">
        <v>4847.069</v>
      </c>
      <c r="G61" s="14">
        <f t="shared" si="3"/>
        <v>-0.009999999999308784</v>
      </c>
      <c r="H61" s="27">
        <f t="shared" si="4"/>
        <v>0.999997936901792</v>
      </c>
      <c r="I61" s="15">
        <f t="shared" si="5"/>
        <v>0.999997936901792</v>
      </c>
    </row>
    <row r="62" spans="1:9" ht="75.75" customHeight="1">
      <c r="A62" s="11" t="s">
        <v>74</v>
      </c>
      <c r="B62" s="24" t="s">
        <v>132</v>
      </c>
      <c r="C62" s="12">
        <f>SUM(C63:C66)</f>
        <v>399174.83162</v>
      </c>
      <c r="D62" s="12">
        <f>SUM(D63:D66)</f>
        <v>399174.83162</v>
      </c>
      <c r="E62" s="12">
        <f>SUM(E63:E66)</f>
        <v>0</v>
      </c>
      <c r="F62" s="12">
        <f>SUM(F63:F66)</f>
        <v>234717.47770000002</v>
      </c>
      <c r="G62" s="12">
        <f t="shared" si="3"/>
        <v>-164457.35392</v>
      </c>
      <c r="H62" s="25">
        <f t="shared" si="4"/>
        <v>0.5880067056017263</v>
      </c>
      <c r="I62" s="13">
        <f t="shared" si="5"/>
        <v>0.5880067056017263</v>
      </c>
    </row>
    <row r="63" spans="1:9" ht="45">
      <c r="A63" s="17" t="s">
        <v>75</v>
      </c>
      <c r="B63" s="26" t="s">
        <v>102</v>
      </c>
      <c r="C63" s="14">
        <v>47749.25293</v>
      </c>
      <c r="D63" s="14">
        <v>47749.25293</v>
      </c>
      <c r="E63" s="14">
        <f t="shared" si="2"/>
        <v>0</v>
      </c>
      <c r="F63" s="14">
        <v>46921.74259</v>
      </c>
      <c r="G63" s="14">
        <f t="shared" si="3"/>
        <v>-827.5103400000007</v>
      </c>
      <c r="H63" s="27">
        <f t="shared" si="4"/>
        <v>0.9826696693828252</v>
      </c>
      <c r="I63" s="15">
        <f t="shared" si="5"/>
        <v>0.9826696693828252</v>
      </c>
    </row>
    <row r="64" spans="1:9" ht="67.5">
      <c r="A64" s="17" t="s">
        <v>76</v>
      </c>
      <c r="B64" s="26" t="s">
        <v>109</v>
      </c>
      <c r="C64" s="14">
        <v>179823.69869</v>
      </c>
      <c r="D64" s="14">
        <v>179823.69869</v>
      </c>
      <c r="E64" s="14">
        <f t="shared" si="2"/>
        <v>0</v>
      </c>
      <c r="F64" s="14">
        <v>71845.96231</v>
      </c>
      <c r="G64" s="14">
        <f t="shared" si="3"/>
        <v>-107977.73637999999</v>
      </c>
      <c r="H64" s="27">
        <f t="shared" si="4"/>
        <v>0.3995355608487179</v>
      </c>
      <c r="I64" s="15">
        <f t="shared" si="5"/>
        <v>0.3995355608487179</v>
      </c>
    </row>
    <row r="65" spans="1:9" ht="31.5" customHeight="1">
      <c r="A65" s="17" t="s">
        <v>77</v>
      </c>
      <c r="B65" s="26" t="s">
        <v>110</v>
      </c>
      <c r="C65" s="14">
        <v>161601.88</v>
      </c>
      <c r="D65" s="14">
        <v>161601.88</v>
      </c>
      <c r="E65" s="14"/>
      <c r="F65" s="14">
        <v>105949.7728</v>
      </c>
      <c r="G65" s="14">
        <f t="shared" si="3"/>
        <v>-55652.1072</v>
      </c>
      <c r="H65" s="27">
        <f t="shared" si="4"/>
        <v>0.6556221548907724</v>
      </c>
      <c r="I65" s="15">
        <f t="shared" si="5"/>
        <v>0.6556221548907724</v>
      </c>
    </row>
    <row r="66" spans="1:9" ht="36" customHeight="1">
      <c r="A66" s="17" t="s">
        <v>138</v>
      </c>
      <c r="B66" s="26" t="s">
        <v>123</v>
      </c>
      <c r="C66" s="14">
        <v>10000</v>
      </c>
      <c r="D66" s="14">
        <v>10000</v>
      </c>
      <c r="E66" s="14">
        <f t="shared" si="2"/>
        <v>0</v>
      </c>
      <c r="F66" s="14">
        <v>10000</v>
      </c>
      <c r="G66" s="14">
        <f t="shared" si="3"/>
        <v>0</v>
      </c>
      <c r="H66" s="27">
        <f t="shared" si="4"/>
        <v>1</v>
      </c>
      <c r="I66" s="15">
        <f t="shared" si="5"/>
        <v>1</v>
      </c>
    </row>
    <row r="67" spans="1:9" ht="56.25" customHeight="1">
      <c r="A67" s="11" t="s">
        <v>78</v>
      </c>
      <c r="B67" s="24" t="s">
        <v>120</v>
      </c>
      <c r="C67" s="12">
        <v>64.867</v>
      </c>
      <c r="D67" s="12">
        <v>64.867</v>
      </c>
      <c r="E67" s="12">
        <f t="shared" si="2"/>
        <v>0</v>
      </c>
      <c r="F67" s="12">
        <v>64.86509</v>
      </c>
      <c r="G67" s="12">
        <f t="shared" si="3"/>
        <v>-0.0019100000000094042</v>
      </c>
      <c r="H67" s="25">
        <f t="shared" si="4"/>
        <v>0.9999705551358933</v>
      </c>
      <c r="I67" s="13">
        <f t="shared" si="5"/>
        <v>0.9999705551358933</v>
      </c>
    </row>
    <row r="68" spans="1:9" ht="50.25" customHeight="1">
      <c r="A68" s="11" t="s">
        <v>79</v>
      </c>
      <c r="B68" s="24" t="s">
        <v>18</v>
      </c>
      <c r="C68" s="12">
        <f>SUM(C69:C71)</f>
        <v>21923.854</v>
      </c>
      <c r="D68" s="12">
        <f>SUM(D69:D71)</f>
        <v>21923.854</v>
      </c>
      <c r="E68" s="12">
        <f>SUM(E69:E71)</f>
        <v>0</v>
      </c>
      <c r="F68" s="12">
        <f>SUM(F69:F71)</f>
        <v>21488.59755</v>
      </c>
      <c r="G68" s="12">
        <f t="shared" si="3"/>
        <v>-435.25645000000077</v>
      </c>
      <c r="H68" s="25">
        <f t="shared" si="4"/>
        <v>0.9801469007228382</v>
      </c>
      <c r="I68" s="13">
        <f t="shared" si="5"/>
        <v>0.9801469007228382</v>
      </c>
    </row>
    <row r="69" spans="1:9" ht="45">
      <c r="A69" s="17" t="s">
        <v>82</v>
      </c>
      <c r="B69" s="26" t="s">
        <v>19</v>
      </c>
      <c r="C69" s="14">
        <v>10841.836</v>
      </c>
      <c r="D69" s="14">
        <v>10841.836</v>
      </c>
      <c r="E69" s="14">
        <f t="shared" si="2"/>
        <v>0</v>
      </c>
      <c r="F69" s="14">
        <v>10554.80589</v>
      </c>
      <c r="G69" s="14">
        <f t="shared" si="3"/>
        <v>-287.0301099999997</v>
      </c>
      <c r="H69" s="27">
        <f t="shared" si="4"/>
        <v>0.9735256915895057</v>
      </c>
      <c r="I69" s="15">
        <f t="shared" si="5"/>
        <v>0.9735256915895057</v>
      </c>
    </row>
    <row r="70" spans="1:9" ht="67.5">
      <c r="A70" s="17" t="s">
        <v>83</v>
      </c>
      <c r="B70" s="26" t="s">
        <v>20</v>
      </c>
      <c r="C70" s="14">
        <v>991.93</v>
      </c>
      <c r="D70" s="14">
        <v>991.93</v>
      </c>
      <c r="E70" s="14">
        <f t="shared" si="2"/>
        <v>0</v>
      </c>
      <c r="F70" s="14">
        <v>991.92936</v>
      </c>
      <c r="G70" s="14">
        <f t="shared" si="3"/>
        <v>-0.0006399999999757711</v>
      </c>
      <c r="H70" s="27">
        <f t="shared" si="4"/>
        <v>0.999999354793181</v>
      </c>
      <c r="I70" s="15">
        <f t="shared" si="5"/>
        <v>0.999999354793181</v>
      </c>
    </row>
    <row r="71" spans="1:9" ht="79.5" customHeight="1">
      <c r="A71" s="17" t="s">
        <v>84</v>
      </c>
      <c r="B71" s="26" t="s">
        <v>21</v>
      </c>
      <c r="C71" s="14">
        <v>10090.088</v>
      </c>
      <c r="D71" s="14">
        <v>10090.088</v>
      </c>
      <c r="E71" s="14">
        <f t="shared" si="2"/>
        <v>0</v>
      </c>
      <c r="F71" s="14">
        <v>9941.8623</v>
      </c>
      <c r="G71" s="14">
        <f t="shared" si="3"/>
        <v>-148.22569999999905</v>
      </c>
      <c r="H71" s="27">
        <f t="shared" si="4"/>
        <v>0.9853097713320241</v>
      </c>
      <c r="I71" s="15">
        <f t="shared" si="5"/>
        <v>0.9853097713320241</v>
      </c>
    </row>
    <row r="72" spans="1:9" ht="72.75" customHeight="1">
      <c r="A72" s="11" t="s">
        <v>80</v>
      </c>
      <c r="B72" s="24" t="s">
        <v>22</v>
      </c>
      <c r="C72" s="12">
        <v>436.7</v>
      </c>
      <c r="D72" s="12">
        <v>436.7</v>
      </c>
      <c r="E72" s="12">
        <f t="shared" si="2"/>
        <v>0</v>
      </c>
      <c r="F72" s="12">
        <v>436.7</v>
      </c>
      <c r="G72" s="12">
        <f t="shared" si="3"/>
        <v>0</v>
      </c>
      <c r="H72" s="25">
        <f t="shared" si="4"/>
        <v>1</v>
      </c>
      <c r="I72" s="13">
        <f t="shared" si="5"/>
        <v>1</v>
      </c>
    </row>
    <row r="73" spans="1:9" ht="72.75" customHeight="1">
      <c r="A73" s="11" t="s">
        <v>81</v>
      </c>
      <c r="B73" s="24" t="s">
        <v>106</v>
      </c>
      <c r="C73" s="12">
        <v>19264.67306</v>
      </c>
      <c r="D73" s="12">
        <v>19264.67306</v>
      </c>
      <c r="E73" s="12">
        <f t="shared" si="2"/>
        <v>0</v>
      </c>
      <c r="F73" s="12">
        <v>19264.67306</v>
      </c>
      <c r="G73" s="12">
        <f>F73-D73</f>
        <v>0</v>
      </c>
      <c r="H73" s="25">
        <f t="shared" si="4"/>
        <v>1</v>
      </c>
      <c r="I73" s="13">
        <f t="shared" si="5"/>
        <v>1</v>
      </c>
    </row>
    <row r="74" spans="1:9" ht="35.25" customHeight="1">
      <c r="A74" s="18"/>
      <c r="B74" s="23" t="s">
        <v>0</v>
      </c>
      <c r="C74" s="19">
        <f>C8+C10+C17+C22+C26+C31+C35+C42+C48+C56+C62+C67+C68+C72+C73</f>
        <v>3539358.45647</v>
      </c>
      <c r="D74" s="19">
        <f>D8+D10+D17+D22+D26+D31+D35+D42+D48+D56+D62+D67+D68+D72+D73</f>
        <v>3537130.6491300003</v>
      </c>
      <c r="E74" s="19">
        <f>E8+E10+E17+E22+E26+E31+E35+E42+E48+E56+E62+E67+E68+E72+E73</f>
        <v>2227.8073399999776</v>
      </c>
      <c r="F74" s="19">
        <f>F8+F10+F17+F22+F26+F31+F35+F42+F48+F56+F62+F67+F68+F72+F73</f>
        <v>3318141.353460001</v>
      </c>
      <c r="G74" s="28">
        <f>F74-D74</f>
        <v>-218989.29566999944</v>
      </c>
      <c r="H74" s="20">
        <f t="shared" si="4"/>
        <v>0.9374979658797737</v>
      </c>
      <c r="I74" s="20">
        <f t="shared" si="5"/>
        <v>0.9380884345553189</v>
      </c>
    </row>
  </sheetData>
  <sheetProtection/>
  <mergeCells count="5">
    <mergeCell ref="A1:I1"/>
    <mergeCell ref="A5:F5"/>
    <mergeCell ref="A4:I4"/>
    <mergeCell ref="A2:I2"/>
    <mergeCell ref="A3:I3"/>
  </mergeCells>
  <printOptions/>
  <pageMargins left="0.38" right="0.2362204724409449" top="0.48" bottom="0.35" header="0.26" footer="0.28"/>
  <pageSetup fitToHeight="4" fitToWidth="1" horizontalDpi="600" verticalDpi="600" orientation="landscape" paperSize="9" scale="4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АСГО</cp:lastModifiedBy>
  <cp:lastPrinted>2021-01-21T05:21:03Z</cp:lastPrinted>
  <dcterms:created xsi:type="dcterms:W3CDTF">2017-01-18T05:13:07Z</dcterms:created>
  <dcterms:modified xsi:type="dcterms:W3CDTF">2021-03-09T05:37:22Z</dcterms:modified>
  <cp:category/>
  <cp:version/>
  <cp:contentType/>
  <cp:contentStatus/>
</cp:coreProperties>
</file>