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2022" sheetId="1" r:id="rId1"/>
  </sheets>
  <definedNames>
    <definedName name="_xlnm.Print_Titles" localSheetId="0">'2022'!$6:$7</definedName>
  </definedNames>
  <calcPr fullCalcOnLoad="1"/>
</workbook>
</file>

<file path=xl/sharedStrings.xml><?xml version="1.0" encoding="utf-8"?>
<sst xmlns="http://schemas.openxmlformats.org/spreadsheetml/2006/main" count="138" uniqueCount="138">
  <si>
    <t>Итого</t>
  </si>
  <si>
    <t>№ п/п</t>
  </si>
  <si>
    <t xml:space="preserve">Расхождения между бюджетом и сводной бюджетной росписью </t>
  </si>
  <si>
    <t>% к годовому плану</t>
  </si>
  <si>
    <t>% к бюджетной росписи</t>
  </si>
  <si>
    <t>«Совершенствование муниципального управления и муниципальной службы в Серовском городском округе»</t>
  </si>
  <si>
    <t>Наименование программы</t>
  </si>
  <si>
    <t>Приложение № 1</t>
  </si>
  <si>
    <t>Отклонение от плана на отчетный период</t>
  </si>
  <si>
    <t>Подпрограмма «Социальная поддержка малообеспеченных, неполных, многодетных семей; детей с ограниченными возможностями здоровья и членов их семей; детей-сирот;  детей, оставшихся без попечения родителей; а также детей работников бюджетной сферы»</t>
  </si>
  <si>
    <t>Подпрограмма «Повышение общественной значимости семьи, профилактика социального сиротства»</t>
  </si>
  <si>
    <t>Подпрограмма «Социальная поддержка общественных организаций»</t>
  </si>
  <si>
    <t>Подпрограмма «Социально значимые мероприятия»</t>
  </si>
  <si>
    <t>Подпрограмма «Управление имуществом Серовского городского округа»</t>
  </si>
  <si>
    <t>Подпрограмма «Управление земельными ресурсами Серовского городского округа»</t>
  </si>
  <si>
    <t>Муниципальная программа «Развитие системы образования в Серовском городском округе» на 2019-2024 годы</t>
  </si>
  <si>
    <t>Подпрограмма «Обеспечение реализации муниципальной программы "Развитие системы образования в Серовском городском округе»</t>
  </si>
  <si>
    <t>Муниципальная программа «Управление муниципальными финансами Серовского городского округа до 2024 года»</t>
  </si>
  <si>
    <t>Подпрограмма «Управление муниципальным долгом на территории Серовского городского округа»</t>
  </si>
  <si>
    <t>Муниципальная программа «Содействие развитию малого и среднего предпринимательства в Серовском городском округе до 2024 года»</t>
  </si>
  <si>
    <t>1</t>
  </si>
  <si>
    <t>2</t>
  </si>
  <si>
    <t>2.1</t>
  </si>
  <si>
    <t>2.2</t>
  </si>
  <si>
    <t>2.3</t>
  </si>
  <si>
    <t>2.4</t>
  </si>
  <si>
    <t>2.5</t>
  </si>
  <si>
    <t>3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</si>
  <si>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</si>
  <si>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</si>
  <si>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</si>
  <si>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</si>
  <si>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</si>
  <si>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</si>
  <si>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</si>
  <si>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</si>
  <si>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</si>
  <si>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</si>
  <si>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</si>
  <si>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7</t>
  </si>
  <si>
    <t>7.1</t>
  </si>
  <si>
    <t>7.2</t>
  </si>
  <si>
    <t>7.3</t>
  </si>
  <si>
    <t>7.4</t>
  </si>
  <si>
    <t>7.5</t>
  </si>
  <si>
    <t>7.6</t>
  </si>
  <si>
    <t>8</t>
  </si>
  <si>
    <t>8.1</t>
  </si>
  <si>
    <t>8.2</t>
  </si>
  <si>
    <t>8.3</t>
  </si>
  <si>
    <t>8.4</t>
  </si>
  <si>
    <t>8.5</t>
  </si>
  <si>
    <t>9</t>
  </si>
  <si>
    <t>9.1</t>
  </si>
  <si>
    <t>9.2</t>
  </si>
  <si>
    <t>9.3</t>
  </si>
  <si>
    <t>9.4</t>
  </si>
  <si>
    <t>9.5</t>
  </si>
  <si>
    <t>9.6</t>
  </si>
  <si>
    <t>10</t>
  </si>
  <si>
    <t>Подпрограмма «Развитие газификации в Серовском городском округе»</t>
  </si>
  <si>
    <t>10.1</t>
  </si>
  <si>
    <t>10.2</t>
  </si>
  <si>
    <t>10.3</t>
  </si>
  <si>
    <t>10.4</t>
  </si>
  <si>
    <t>11</t>
  </si>
  <si>
    <t>11.1</t>
  </si>
  <si>
    <t>11.2</t>
  </si>
  <si>
    <t>12</t>
  </si>
  <si>
    <t>13</t>
  </si>
  <si>
    <t>14</t>
  </si>
  <si>
    <t>15</t>
  </si>
  <si>
    <t>13.1</t>
  </si>
  <si>
    <t>13.2</t>
  </si>
  <si>
    <t>13.3</t>
  </si>
  <si>
    <t>Подпрограмма «Обеспечение первичных мер пожарной безопасности на территории Серовского городского округа»</t>
  </si>
  <si>
    <t>Подпрограмма «Развитие и модернизация объектов коммунального комплекса Серовского городского округа»</t>
  </si>
  <si>
    <t>Подпрограмма «Дополнительные меры по ограничению распространения ВИЧ-инфекции, вакцинопрофилактика инфекционных заболеваний среди населения Серовского городского округа»</t>
  </si>
  <si>
    <t>Подпрограмма «Развитие инфраструктуры объектов спорта муниципальной собственности Серовского городского округа»</t>
  </si>
  <si>
    <t>Подпрограмма «Профилактика правонарушений на территории Серовского городского округа»</t>
  </si>
  <si>
    <t>Подпрограмма «Транспортное обслуживание, водное и дорожное хозяйство»</t>
  </si>
  <si>
    <t>Подпрограмма «Благоустройство»</t>
  </si>
  <si>
    <t xml:space="preserve">Муниципальная программа «Формирование современной городской среды на территории Серовского городского округа» на 2018-2024 годы </t>
  </si>
  <si>
    <t>Подпрограмма «Энергосбережение и повышение энергоэффективности объектов жилищно-коммунального комплекса Серовского городского округа»</t>
  </si>
  <si>
    <t>Подпрограмма «Переселение граждан  из аварийного жилищного фонда и жилых помещений, признанных непригодными для проживания»</t>
  </si>
  <si>
    <t>Подпрограмма «Развитие системы поддержки талантливых и одаренных детей и подростков»</t>
  </si>
  <si>
    <t>Подпрограмма «Реализация проекта «Уральская инженерная школа»</t>
  </si>
  <si>
    <t>Подпрограмма «Педагогические кадры XXI века»</t>
  </si>
  <si>
    <t>Подпрограмма «Организация отдыха детей и молодежи»</t>
  </si>
  <si>
    <t>Подпрограмма «Качество образования, как основа благополучия»</t>
  </si>
  <si>
    <t>Подпрограмма «Обеспечение безопасности людей от неблагоприятного воздействия животных и предупреждение распространения заболеваний на территории Серовского городского округа»</t>
  </si>
  <si>
    <t>Подпрограмма «Оказание материальной помощи различным категориям граждан»</t>
  </si>
  <si>
    <t>Подпрограмма «Привлечение молодых специалистов для работы в муниципальных учреждениях социальной сферы Серовского городского округа»</t>
  </si>
  <si>
    <t>Подпрограмма «Комплексное благоустройство объектов социальной и жилищной сферы»</t>
  </si>
  <si>
    <t>Подпрограмма «Чистая вода»</t>
  </si>
  <si>
    <t>1.1</t>
  </si>
  <si>
    <t>2.6</t>
  </si>
  <si>
    <t>10.5</t>
  </si>
  <si>
    <t>2.7</t>
  </si>
  <si>
    <t>Подпрограмма «Развитие физической культуры и спорта в Серовском городском округе»</t>
  </si>
  <si>
    <t>Муниципальная программа «Развитие физической культуры и спорта в Серовском городском округе» на 2021-2024 годы</t>
  </si>
  <si>
    <t>Муниципальная программа «Развитие культуры в Серовском городском округе» на 2021-2024 годы</t>
  </si>
  <si>
    <t>Муниципальная программа «Реализация молодежной политики в Серовском городском округе» на 2021-2024 годы</t>
  </si>
  <si>
    <t>Муниципальная программа «Управление собственностью Серовского городского округа» на 2021-2024 годы</t>
  </si>
  <si>
    <t>Подпрограмма «Развитие молодежной политики на территории Серовского городского округа»</t>
  </si>
  <si>
    <t>Подпрограмма «Стимулирование развития жилищного строительства»</t>
  </si>
  <si>
    <t>Подпрограмма «Развитие дополнительного образования в сфере молодежной политики»</t>
  </si>
  <si>
    <t>6.4</t>
  </si>
  <si>
    <t>Подпрограмма «Осуществление градостроительной деятельности»</t>
  </si>
  <si>
    <t>Подпрограмма «Обеспечение реализации муниципальной программы «Управление собственностью Серовского городского округа»</t>
  </si>
  <si>
    <t>7.7</t>
  </si>
  <si>
    <t>Подпрограмма «Патриотическое воспитание молодежи на территории Серовского городского округа»</t>
  </si>
  <si>
    <t>Муниципальная программа «Обеспечение общественной безопасности на территории Серовского городского округа» на 2021-2024 годы</t>
  </si>
  <si>
    <t>Подпрограмма «Гражданская оборона»</t>
  </si>
  <si>
    <t>Подпрограмма «Обеспечение реализации муниципальной программы «Обеспечение общественной безопасности на территории Серовского городского округа» на 2021-2024 годы</t>
  </si>
  <si>
    <t>Подпрограмма «Защита от чрезвычайных ситуаций и обеспечение безопасности на территории Серовского городского округа и обеспечение функционирования аппаратно-программного комплекса «Безопасный город»</t>
  </si>
  <si>
    <t>Муниципальная программа «Развитие жилищно-коммунального хозяйства и повышение энергетической эффективности на территории Серовского городского округа» на 2021-2024 годы</t>
  </si>
  <si>
    <t>Муниципальная программа «Реализация основных направлений в строительном комплексе на территории Серовского городского округа» на 2021-2024 годы</t>
  </si>
  <si>
    <t>Муниципальная программа «Социальная поддержка и социальное обслуживание населения на территории Серовского городского округа» на 2021-2024 годы</t>
  </si>
  <si>
    <t>Подпрограмма «Обеспечение реализации муниципальной программы Серовского городского округа «Управление муниципальными финансами Серовского городского округа до 2024 года»</t>
  </si>
  <si>
    <t>Подпрограмма «Управление бюджетным процессом и его совершенствование»</t>
  </si>
  <si>
    <t>Подпрограмма  «Развитие объектов социальной сферы и обеспечение жильем отдельных категорий граждан»</t>
  </si>
  <si>
    <t>Подпрограмма «Развитие и обеспечение сохранности сети автомобильных дорог на территории Серовского городского округа»</t>
  </si>
  <si>
    <t>Подпрограмма «Обеспечение реализации муниципальных программ, ответственным исполнителем которых является отраслевой орган администрации Серовского городского округа «Комитет по энергетике, транспорту, связи и жилищно-коммунальному хозяйству»</t>
  </si>
  <si>
    <t>Подпрограмма «Улучшение жилищных условий, создание благоприятной среды для проживания граждан округа, прочие мероприятия в области коммунального хозяйства»</t>
  </si>
  <si>
    <t>Муниципальная программа «Дополнительные меры социальной поддержки отдельных категорий граждан Серовского городского округа» на 2017-2024 годы</t>
  </si>
  <si>
    <t>Муниципальная программа «Развитие муниципальной службы в Серовском городском округе» на 2017-2024 годы»</t>
  </si>
  <si>
    <t>Муниципальная программа «Развитие транспорта, дорожного хозяйства и благоустройство на территории Серовского городского округа» на 2021-2024 годы</t>
  </si>
  <si>
    <t>Финансирование</t>
  </si>
  <si>
    <t>Утверждено сводной бюджетной росписью</t>
  </si>
  <si>
    <t>Финансирование муниципальных программ (подпрограмм) Серовского городского округа за 2022 год
за счет средств бюджетов всех уровней</t>
  </si>
  <si>
    <t>Муниципальная программа «Профилактика терроризма, минимизация и (или) ликвидация последствий его проявлений, профилактика экстремизма в Серовском городском округе» на 2022-2024 годы</t>
  </si>
  <si>
    <t>16</t>
  </si>
  <si>
    <t>16.1</t>
  </si>
  <si>
    <t>16.2</t>
  </si>
  <si>
    <t>Подпрограмма «Профилактика терроризма, минимизация и (или) ликвидация последствий его проявлений в Серовском городском округе»</t>
  </si>
  <si>
    <t>Подпрограмма «Профилактика экстремизма в Серовском городском округе»</t>
  </si>
  <si>
    <t>План на 2022 год,
тыс. руб.
по Решению Думы Серовского городского округа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</si>
</sst>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_-* #,##0.0_р_._-;\-* #,##0.0_р_._-;_-* &quot;-&quot;?_р_._-;_-@_-"/>
    <numFmt numFmtId="179" formatCode="_-* #,##0.000_р_._-;\-* #,##0.000_р_._-;_-* &quot;-&quot;???_р_._-;_-@_-"/>
    <numFmt numFmtId="180" formatCode="#,##0.0"/>
    <numFmt numFmtId="181" formatCode="0.0"/>
    <numFmt numFmtId="182" formatCode="#,##0.0_ ;\-#,##0.0\ "/>
    <numFmt numFmtId="183" formatCode="_-* #,##0.000000_р_._-;\-* #,##0.000000_р_._-;_-* &quot;-&quot;??????_р_._-;_-@_-"/>
    <numFmt numFmtId="184" formatCode="_-* #,##0.00000000_р_._-;\-* #,##0.00000000_р_._-;_-* &quot;-&quot;????????_р_._-;_-@_-"/>
    <numFmt numFmtId="185" formatCode="#,##0_ ;\-#,##0\ "/>
    <numFmt numFmtId="186" formatCode="_-* #,##0.00_р_._-;\-* #,##0.00_р_._-;_-* &quot;-&quot;?_р_._-;_-@_-"/>
    <numFmt numFmtId="187" formatCode="0.000"/>
    <numFmt numFmtId="188" formatCode="000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_-* #,##0.0&quot;р.&quot;_-;\-* #,##0.0&quot;р.&quot;_-;_-* &quot;-&quot;?&quot;р.&quot;_-;_-@_-"/>
    <numFmt numFmtId="195" formatCode="0.000%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_-* #,##0.000\ _₽_-;\-* #,##0.000\ _₽_-;_-* &quot;-&quot;???\ _₽_-;_-@_-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Liberation Serif"/>
      <family val="1"/>
    </font>
    <font>
      <sz val="16"/>
      <name val="Liberation Serif"/>
      <family val="1"/>
    </font>
    <font>
      <b/>
      <sz val="18"/>
      <name val="Liberation Serif"/>
      <family val="1"/>
    </font>
    <font>
      <sz val="18"/>
      <name val="Liberation Serif"/>
      <family val="1"/>
    </font>
    <font>
      <b/>
      <sz val="20"/>
      <name val="Liberation Serif"/>
      <family val="1"/>
    </font>
    <font>
      <b/>
      <sz val="22"/>
      <name val="Liberation Serif"/>
      <family val="1"/>
    </font>
    <font>
      <sz val="22"/>
      <name val="Liberation Serif"/>
      <family val="1"/>
    </font>
    <font>
      <sz val="18"/>
      <color indexed="8"/>
      <name val="Liberation Serif"/>
      <family val="1"/>
    </font>
    <font>
      <b/>
      <sz val="18"/>
      <color indexed="8"/>
      <name val="Liberation Serif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179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 wrapText="1"/>
    </xf>
    <xf numFmtId="179" fontId="23" fillId="0" borderId="10" xfId="0" applyNumberFormat="1" applyFont="1" applyFill="1" applyBorder="1" applyAlignment="1">
      <alignment vertical="top"/>
    </xf>
    <xf numFmtId="179" fontId="24" fillId="0" borderId="10" xfId="0" applyNumberFormat="1" applyFont="1" applyFill="1" applyBorder="1" applyAlignment="1">
      <alignment vertical="top"/>
    </xf>
    <xf numFmtId="49" fontId="22" fillId="0" borderId="10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79" fontId="23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justify" vertical="top" wrapText="1"/>
    </xf>
    <xf numFmtId="176" fontId="23" fillId="0" borderId="10" xfId="0" applyNumberFormat="1" applyFont="1" applyFill="1" applyBorder="1" applyAlignment="1">
      <alignment horizontal="right" vertical="top"/>
    </xf>
    <xf numFmtId="0" fontId="24" fillId="0" borderId="10" xfId="0" applyFont="1" applyFill="1" applyBorder="1" applyAlignment="1">
      <alignment horizontal="justify" vertical="top" wrapText="1"/>
    </xf>
    <xf numFmtId="176" fontId="24" fillId="0" borderId="10" xfId="0" applyNumberFormat="1" applyFont="1" applyFill="1" applyBorder="1" applyAlignment="1">
      <alignment horizontal="right" vertical="top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top"/>
    </xf>
    <xf numFmtId="176" fontId="23" fillId="0" borderId="10" xfId="0" applyNumberFormat="1" applyFont="1" applyFill="1" applyBorder="1" applyAlignment="1">
      <alignment horizontal="center" vertical="center"/>
    </xf>
    <xf numFmtId="179" fontId="22" fillId="0" borderId="0" xfId="0" applyNumberFormat="1" applyFont="1" applyFill="1" applyAlignment="1">
      <alignment vertical="top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/>
    </xf>
    <xf numFmtId="179" fontId="23" fillId="0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justify" vertical="top" wrapText="1"/>
    </xf>
    <xf numFmtId="0" fontId="29" fillId="24" borderId="10" xfId="0" applyFont="1" applyFill="1" applyBorder="1" applyAlignment="1">
      <alignment horizontal="justify" vertical="top" wrapText="1"/>
    </xf>
    <xf numFmtId="179" fontId="23" fillId="0" borderId="12" xfId="0" applyNumberFormat="1" applyFont="1" applyFill="1" applyBorder="1" applyAlignment="1">
      <alignment vertical="top"/>
    </xf>
    <xf numFmtId="179" fontId="24" fillId="0" borderId="12" xfId="0" applyNumberFormat="1" applyFont="1" applyFill="1" applyBorder="1" applyAlignment="1">
      <alignment vertical="top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wrapText="1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vertical="center" wrapText="1"/>
    </xf>
    <xf numFmtId="0" fontId="27" fillId="0" borderId="0" xfId="0" applyFont="1" applyFill="1" applyAlignment="1">
      <alignment horizontal="right" vertical="center" wrapText="1"/>
    </xf>
    <xf numFmtId="0" fontId="27" fillId="0" borderId="0" xfId="0" applyFont="1" applyFill="1" applyAlignment="1">
      <alignment horizontal="right" wrapText="1"/>
    </xf>
  </cellXfs>
  <cellStyles count="7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1" xfId="71"/>
    <cellStyle name="Обычный 12" xfId="72"/>
    <cellStyle name="Обычный 4" xfId="73"/>
    <cellStyle name="Обычный 5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="55" zoomScaleNormal="55" zoomScalePageLayoutView="0" workbookViewId="0" topLeftCell="A6">
      <pane ySplit="1635" topLeftCell="BM67" activePane="bottomLeft" state="split"/>
      <selection pane="topLeft" activeCell="H5" sqref="H1:I16384"/>
      <selection pane="bottomLeft" activeCell="E77" sqref="E77"/>
    </sheetView>
  </sheetViews>
  <sheetFormatPr defaultColWidth="9.00390625" defaultRowHeight="12.75"/>
  <cols>
    <col min="1" max="1" width="10.00390625" style="16" customWidth="1"/>
    <col min="2" max="2" width="102.00390625" style="23" customWidth="1"/>
    <col min="3" max="3" width="30.625" style="16" customWidth="1"/>
    <col min="4" max="5" width="26.375" style="16" customWidth="1"/>
    <col min="6" max="6" width="26.875" style="20" customWidth="1"/>
    <col min="7" max="7" width="27.25390625" style="20" customWidth="1"/>
    <col min="8" max="8" width="15.875" style="16" customWidth="1"/>
    <col min="9" max="9" width="19.625" style="16" customWidth="1"/>
  </cols>
  <sheetData>
    <row r="1" spans="1:9" ht="20.25">
      <c r="A1" s="29"/>
      <c r="B1" s="30"/>
      <c r="C1" s="30"/>
      <c r="D1" s="30"/>
      <c r="E1" s="30"/>
      <c r="F1" s="30"/>
      <c r="G1" s="30"/>
      <c r="H1" s="31"/>
      <c r="I1" s="31"/>
    </row>
    <row r="2" spans="1:9" ht="27">
      <c r="A2" s="34" t="s">
        <v>7</v>
      </c>
      <c r="B2" s="35"/>
      <c r="C2" s="35"/>
      <c r="D2" s="35"/>
      <c r="E2" s="35"/>
      <c r="F2" s="35"/>
      <c r="G2" s="35"/>
      <c r="H2" s="36"/>
      <c r="I2" s="36"/>
    </row>
    <row r="3" spans="1:9" ht="18" customHeight="1">
      <c r="A3" s="29"/>
      <c r="B3" s="30"/>
      <c r="C3" s="30"/>
      <c r="D3" s="30"/>
      <c r="E3" s="30"/>
      <c r="F3" s="30"/>
      <c r="G3" s="30"/>
      <c r="H3" s="31"/>
      <c r="I3" s="31"/>
    </row>
    <row r="4" spans="1:9" ht="62.25" customHeight="1">
      <c r="A4" s="32" t="s">
        <v>130</v>
      </c>
      <c r="B4" s="33"/>
      <c r="C4" s="33"/>
      <c r="D4" s="33"/>
      <c r="E4" s="33"/>
      <c r="F4" s="33"/>
      <c r="G4" s="33"/>
      <c r="H4" s="33"/>
      <c r="I4" s="33"/>
    </row>
    <row r="5" spans="1:7" ht="16.5" customHeight="1">
      <c r="A5" s="29"/>
      <c r="B5" s="30"/>
      <c r="C5" s="30"/>
      <c r="D5" s="30"/>
      <c r="E5" s="30"/>
      <c r="F5" s="30"/>
      <c r="G5" s="15"/>
    </row>
    <row r="6" spans="1:9" ht="105" customHeight="1">
      <c r="A6" s="17" t="s">
        <v>1</v>
      </c>
      <c r="B6" s="21" t="s">
        <v>6</v>
      </c>
      <c r="C6" s="17" t="s">
        <v>137</v>
      </c>
      <c r="D6" s="17" t="s">
        <v>129</v>
      </c>
      <c r="E6" s="17" t="s">
        <v>2</v>
      </c>
      <c r="F6" s="1" t="s">
        <v>128</v>
      </c>
      <c r="G6" s="1" t="s">
        <v>8</v>
      </c>
      <c r="H6" s="17" t="s">
        <v>3</v>
      </c>
      <c r="I6" s="17" t="s">
        <v>4</v>
      </c>
    </row>
    <row r="7" spans="1:9" ht="22.5">
      <c r="A7" s="18">
        <v>1</v>
      </c>
      <c r="B7" s="22">
        <v>2</v>
      </c>
      <c r="C7" s="18">
        <v>3</v>
      </c>
      <c r="D7" s="18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</row>
    <row r="8" spans="1:9" ht="51.75" customHeight="1">
      <c r="A8" s="3" t="s">
        <v>20</v>
      </c>
      <c r="B8" s="11" t="s">
        <v>126</v>
      </c>
      <c r="C8" s="4">
        <f>C9</f>
        <v>23240.474</v>
      </c>
      <c r="D8" s="4">
        <f>D9</f>
        <v>23240.474</v>
      </c>
      <c r="E8" s="4">
        <f>C8-D8</f>
        <v>0</v>
      </c>
      <c r="F8" s="4">
        <f>F9</f>
        <v>22789.90555</v>
      </c>
      <c r="G8" s="4">
        <f>F8-D8</f>
        <v>-450.56844999999885</v>
      </c>
      <c r="H8" s="12">
        <f aca="true" t="shared" si="0" ref="H8:H39">F8/C8</f>
        <v>0.9806127684831214</v>
      </c>
      <c r="I8" s="12">
        <f aca="true" t="shared" si="1" ref="I8:I17">F8/D8</f>
        <v>0.9806127684831214</v>
      </c>
    </row>
    <row r="9" spans="1:9" ht="53.25" customHeight="1">
      <c r="A9" s="7" t="s">
        <v>95</v>
      </c>
      <c r="B9" s="13" t="s">
        <v>5</v>
      </c>
      <c r="C9" s="5">
        <v>23240.474</v>
      </c>
      <c r="D9" s="5">
        <v>23240.474</v>
      </c>
      <c r="E9" s="5">
        <f aca="true" t="shared" si="2" ref="E9:E70">C9-D9</f>
        <v>0</v>
      </c>
      <c r="F9" s="5">
        <v>22789.90555</v>
      </c>
      <c r="G9" s="4">
        <f aca="true" t="shared" si="3" ref="G9:G71">F9-D9</f>
        <v>-450.56844999999885</v>
      </c>
      <c r="H9" s="14">
        <f t="shared" si="0"/>
        <v>0.9806127684831214</v>
      </c>
      <c r="I9" s="14">
        <f t="shared" si="1"/>
        <v>0.9806127684831214</v>
      </c>
    </row>
    <row r="10" spans="1:9" ht="72.75" customHeight="1">
      <c r="A10" s="3" t="s">
        <v>21</v>
      </c>
      <c r="B10" s="11" t="s">
        <v>125</v>
      </c>
      <c r="C10" s="4">
        <f>SUM(C11:C17)</f>
        <v>20779.02967</v>
      </c>
      <c r="D10" s="4">
        <f>SUM(D11:D17)</f>
        <v>20779.02967</v>
      </c>
      <c r="E10" s="4">
        <f>SUM(E11:E17)</f>
        <v>0</v>
      </c>
      <c r="F10" s="4">
        <f>SUM(F11:F17)</f>
        <v>20402.32674</v>
      </c>
      <c r="G10" s="4">
        <f t="shared" si="3"/>
        <v>-376.70292999999947</v>
      </c>
      <c r="H10" s="12">
        <f t="shared" si="0"/>
        <v>0.9818710047590014</v>
      </c>
      <c r="I10" s="12">
        <f t="shared" si="1"/>
        <v>0.9818710047590014</v>
      </c>
    </row>
    <row r="11" spans="1:9" ht="117.75" customHeight="1">
      <c r="A11" s="6" t="s">
        <v>22</v>
      </c>
      <c r="B11" s="13" t="s">
        <v>9</v>
      </c>
      <c r="C11" s="5">
        <v>6603.50728</v>
      </c>
      <c r="D11" s="5">
        <v>6603.50728</v>
      </c>
      <c r="E11" s="5">
        <f t="shared" si="2"/>
        <v>0</v>
      </c>
      <c r="F11" s="5">
        <v>6320.94201</v>
      </c>
      <c r="G11" s="4">
        <f t="shared" si="3"/>
        <v>-282.56527000000006</v>
      </c>
      <c r="H11" s="14">
        <f t="shared" si="0"/>
        <v>0.9572098192644076</v>
      </c>
      <c r="I11" s="14">
        <f t="shared" si="1"/>
        <v>0.9572098192644076</v>
      </c>
    </row>
    <row r="12" spans="1:9" ht="45">
      <c r="A12" s="6" t="s">
        <v>23</v>
      </c>
      <c r="B12" s="13" t="s">
        <v>10</v>
      </c>
      <c r="C12" s="5">
        <v>138</v>
      </c>
      <c r="D12" s="5">
        <v>138</v>
      </c>
      <c r="E12" s="5">
        <f t="shared" si="2"/>
        <v>0</v>
      </c>
      <c r="F12" s="5">
        <v>138</v>
      </c>
      <c r="G12" s="4">
        <f t="shared" si="3"/>
        <v>0</v>
      </c>
      <c r="H12" s="14">
        <f t="shared" si="0"/>
        <v>1</v>
      </c>
      <c r="I12" s="14">
        <f t="shared" si="1"/>
        <v>1</v>
      </c>
    </row>
    <row r="13" spans="1:9" ht="45">
      <c r="A13" s="6" t="s">
        <v>24</v>
      </c>
      <c r="B13" s="13" t="s">
        <v>91</v>
      </c>
      <c r="C13" s="5">
        <v>7005.73782</v>
      </c>
      <c r="D13" s="5">
        <v>7005.73782</v>
      </c>
      <c r="E13" s="5">
        <f t="shared" si="2"/>
        <v>0</v>
      </c>
      <c r="F13" s="5">
        <v>6970.10016</v>
      </c>
      <c r="G13" s="4">
        <f t="shared" si="3"/>
        <v>-35.637660000000324</v>
      </c>
      <c r="H13" s="14">
        <f t="shared" si="0"/>
        <v>0.9949130754082373</v>
      </c>
      <c r="I13" s="14">
        <f t="shared" si="1"/>
        <v>0.9949130754082373</v>
      </c>
    </row>
    <row r="14" spans="1:9" ht="45">
      <c r="A14" s="6" t="s">
        <v>25</v>
      </c>
      <c r="B14" s="13" t="s">
        <v>11</v>
      </c>
      <c r="C14" s="5">
        <v>3389.28457</v>
      </c>
      <c r="D14" s="5">
        <v>3389.28457</v>
      </c>
      <c r="E14" s="5">
        <f t="shared" si="2"/>
        <v>0</v>
      </c>
      <c r="F14" s="5">
        <v>3389.28457</v>
      </c>
      <c r="G14" s="4">
        <f t="shared" si="3"/>
        <v>0</v>
      </c>
      <c r="H14" s="14">
        <f t="shared" si="0"/>
        <v>1</v>
      </c>
      <c r="I14" s="14">
        <f t="shared" si="1"/>
        <v>1</v>
      </c>
    </row>
    <row r="15" spans="1:9" ht="22.5">
      <c r="A15" s="6" t="s">
        <v>26</v>
      </c>
      <c r="B15" s="13" t="s">
        <v>12</v>
      </c>
      <c r="C15" s="5">
        <v>613.5</v>
      </c>
      <c r="D15" s="5">
        <v>613.5</v>
      </c>
      <c r="E15" s="5"/>
      <c r="F15" s="5">
        <v>613.5</v>
      </c>
      <c r="G15" s="4">
        <f t="shared" si="3"/>
        <v>0</v>
      </c>
      <c r="H15" s="14">
        <f t="shared" si="0"/>
        <v>1</v>
      </c>
      <c r="I15" s="14">
        <f t="shared" si="1"/>
        <v>1</v>
      </c>
    </row>
    <row r="16" spans="1:9" ht="67.5">
      <c r="A16" s="6" t="s">
        <v>96</v>
      </c>
      <c r="B16" s="13" t="s">
        <v>92</v>
      </c>
      <c r="C16" s="5">
        <v>2639</v>
      </c>
      <c r="D16" s="5">
        <v>2639</v>
      </c>
      <c r="E16" s="5">
        <f t="shared" si="2"/>
        <v>0</v>
      </c>
      <c r="F16" s="5">
        <v>2639</v>
      </c>
      <c r="G16" s="4">
        <f t="shared" si="3"/>
        <v>0</v>
      </c>
      <c r="H16" s="14">
        <f t="shared" si="0"/>
        <v>1</v>
      </c>
      <c r="I16" s="14">
        <f t="shared" si="1"/>
        <v>1</v>
      </c>
    </row>
    <row r="17" spans="1:9" ht="99" customHeight="1">
      <c r="A17" s="7" t="s">
        <v>98</v>
      </c>
      <c r="B17" s="13" t="s">
        <v>77</v>
      </c>
      <c r="C17" s="5">
        <v>390</v>
      </c>
      <c r="D17" s="5">
        <v>390</v>
      </c>
      <c r="E17" s="5"/>
      <c r="F17" s="5">
        <v>331.5</v>
      </c>
      <c r="G17" s="4">
        <f t="shared" si="3"/>
        <v>-58.5</v>
      </c>
      <c r="H17" s="14">
        <f t="shared" si="0"/>
        <v>0.85</v>
      </c>
      <c r="I17" s="14">
        <f t="shared" si="1"/>
        <v>0.85</v>
      </c>
    </row>
    <row r="18" spans="1:9" ht="54.75" customHeight="1">
      <c r="A18" s="3" t="s">
        <v>27</v>
      </c>
      <c r="B18" s="11" t="s">
        <v>101</v>
      </c>
      <c r="C18" s="4">
        <v>253415.418</v>
      </c>
      <c r="D18" s="4">
        <v>254615.418</v>
      </c>
      <c r="E18" s="4">
        <f>D18-C18</f>
        <v>1200</v>
      </c>
      <c r="F18" s="4">
        <v>253355.41142</v>
      </c>
      <c r="G18" s="4">
        <f t="shared" si="3"/>
        <v>-1260.0065800000157</v>
      </c>
      <c r="H18" s="12">
        <f t="shared" si="0"/>
        <v>0.9997632086458133</v>
      </c>
      <c r="I18" s="12">
        <f>F18/D18</f>
        <v>0.9950513343225742</v>
      </c>
    </row>
    <row r="19" spans="1:9" ht="57.75" customHeight="1">
      <c r="A19" s="3" t="s">
        <v>28</v>
      </c>
      <c r="B19" s="11" t="s">
        <v>100</v>
      </c>
      <c r="C19" s="4">
        <f>SUM(C20:C21)</f>
        <v>154781.17254</v>
      </c>
      <c r="D19" s="4">
        <f>SUM(D20:D21)</f>
        <v>154781.17254</v>
      </c>
      <c r="E19" s="4">
        <f>SUM(E20:E21)</f>
        <v>0</v>
      </c>
      <c r="F19" s="4">
        <f>SUM(F20:F21)</f>
        <v>154781.17254</v>
      </c>
      <c r="G19" s="4">
        <f t="shared" si="3"/>
        <v>0</v>
      </c>
      <c r="H19" s="12">
        <f t="shared" si="0"/>
        <v>1</v>
      </c>
      <c r="I19" s="12">
        <f>F19/D19</f>
        <v>1</v>
      </c>
    </row>
    <row r="20" spans="1:9" ht="57.75" customHeight="1">
      <c r="A20" s="6" t="s">
        <v>29</v>
      </c>
      <c r="B20" s="13" t="s">
        <v>99</v>
      </c>
      <c r="C20" s="5">
        <v>147451.53454</v>
      </c>
      <c r="D20" s="5">
        <v>147451.53454</v>
      </c>
      <c r="E20" s="5"/>
      <c r="F20" s="5">
        <v>147451.53454</v>
      </c>
      <c r="G20" s="4">
        <f t="shared" si="3"/>
        <v>0</v>
      </c>
      <c r="H20" s="14">
        <f t="shared" si="0"/>
        <v>1</v>
      </c>
      <c r="I20" s="14">
        <f aca="true" t="shared" si="4" ref="I20:I28">F20/D20</f>
        <v>1</v>
      </c>
    </row>
    <row r="21" spans="1:9" ht="53.25" customHeight="1">
      <c r="A21" s="6" t="s">
        <v>30</v>
      </c>
      <c r="B21" s="13" t="s">
        <v>78</v>
      </c>
      <c r="C21" s="5">
        <v>7329.638</v>
      </c>
      <c r="D21" s="5">
        <v>7329.638</v>
      </c>
      <c r="E21" s="5">
        <f t="shared" si="2"/>
        <v>0</v>
      </c>
      <c r="F21" s="5">
        <v>7329.638</v>
      </c>
      <c r="G21" s="4">
        <f t="shared" si="3"/>
        <v>0</v>
      </c>
      <c r="H21" s="14">
        <f t="shared" si="0"/>
        <v>1</v>
      </c>
      <c r="I21" s="14">
        <f t="shared" si="4"/>
        <v>1</v>
      </c>
    </row>
    <row r="22" spans="1:9" ht="53.25" customHeight="1">
      <c r="A22" s="3" t="s">
        <v>31</v>
      </c>
      <c r="B22" s="11" t="s">
        <v>102</v>
      </c>
      <c r="C22" s="4">
        <f>SUM(C23:C25)</f>
        <v>80124.88100000001</v>
      </c>
      <c r="D22" s="4">
        <f>SUM(D23:D25)</f>
        <v>80124.88100000001</v>
      </c>
      <c r="E22" s="4">
        <f>SUM(E23:E25)</f>
        <v>0</v>
      </c>
      <c r="F22" s="4">
        <f>SUM(F23:F25)</f>
        <v>79964.46629999999</v>
      </c>
      <c r="G22" s="4">
        <f t="shared" si="3"/>
        <v>-160.414700000023</v>
      </c>
      <c r="H22" s="12">
        <f t="shared" si="0"/>
        <v>0.9979979414883621</v>
      </c>
      <c r="I22" s="12">
        <f t="shared" si="4"/>
        <v>0.9979979414883621</v>
      </c>
    </row>
    <row r="23" spans="1:9" ht="48.75" customHeight="1">
      <c r="A23" s="7" t="s">
        <v>32</v>
      </c>
      <c r="B23" s="13" t="s">
        <v>104</v>
      </c>
      <c r="C23" s="5">
        <v>3505.8966</v>
      </c>
      <c r="D23" s="5">
        <v>3505.8966</v>
      </c>
      <c r="E23" s="5">
        <f t="shared" si="2"/>
        <v>0</v>
      </c>
      <c r="F23" s="5">
        <v>3505.8966</v>
      </c>
      <c r="G23" s="4">
        <f t="shared" si="3"/>
        <v>0</v>
      </c>
      <c r="H23" s="14">
        <f t="shared" si="0"/>
        <v>1</v>
      </c>
      <c r="I23" s="14">
        <f t="shared" si="4"/>
        <v>1</v>
      </c>
    </row>
    <row r="24" spans="1:9" ht="45">
      <c r="A24" s="7" t="s">
        <v>33</v>
      </c>
      <c r="B24" s="13" t="s">
        <v>106</v>
      </c>
      <c r="C24" s="5">
        <v>74430.1844</v>
      </c>
      <c r="D24" s="5">
        <v>74430.1844</v>
      </c>
      <c r="E24" s="5">
        <f t="shared" si="2"/>
        <v>0</v>
      </c>
      <c r="F24" s="5">
        <v>74423.3697</v>
      </c>
      <c r="G24" s="4">
        <f t="shared" si="3"/>
        <v>-6.814700000002631</v>
      </c>
      <c r="H24" s="14">
        <f t="shared" si="0"/>
        <v>0.9999084417154822</v>
      </c>
      <c r="I24" s="14">
        <f t="shared" si="4"/>
        <v>0.9999084417154822</v>
      </c>
    </row>
    <row r="25" spans="1:9" ht="50.25" customHeight="1">
      <c r="A25" s="7" t="s">
        <v>34</v>
      </c>
      <c r="B25" s="13" t="s">
        <v>105</v>
      </c>
      <c r="C25" s="5">
        <v>2188.8</v>
      </c>
      <c r="D25" s="5">
        <v>2188.8</v>
      </c>
      <c r="E25" s="5">
        <f t="shared" si="2"/>
        <v>0</v>
      </c>
      <c r="F25" s="5">
        <v>2035.2</v>
      </c>
      <c r="G25" s="4">
        <f t="shared" si="3"/>
        <v>-153.60000000000014</v>
      </c>
      <c r="H25" s="14">
        <f t="shared" si="0"/>
        <v>0.9298245614035087</v>
      </c>
      <c r="I25" s="14">
        <f t="shared" si="4"/>
        <v>0.9298245614035087</v>
      </c>
    </row>
    <row r="26" spans="1:9" ht="53.25" customHeight="1">
      <c r="A26" s="3" t="s">
        <v>35</v>
      </c>
      <c r="B26" s="11" t="s">
        <v>103</v>
      </c>
      <c r="C26" s="4">
        <f>SUM(C27:C30)</f>
        <v>96930.71803999999</v>
      </c>
      <c r="D26" s="4">
        <f>SUM(D27:D30)</f>
        <v>96893.87182</v>
      </c>
      <c r="E26" s="4">
        <f>SUM(E27:E30)</f>
        <v>36.846220000007634</v>
      </c>
      <c r="F26" s="4">
        <f>SUM(F27:F30)</f>
        <v>87051.16795</v>
      </c>
      <c r="G26" s="4">
        <f t="shared" si="3"/>
        <v>-9842.703869999998</v>
      </c>
      <c r="H26" s="12">
        <f t="shared" si="0"/>
        <v>0.8980761693530112</v>
      </c>
      <c r="I26" s="12">
        <f t="shared" si="4"/>
        <v>0.8984176843682662</v>
      </c>
    </row>
    <row r="27" spans="1:9" ht="45">
      <c r="A27" s="6" t="s">
        <v>36</v>
      </c>
      <c r="B27" s="13" t="s">
        <v>13</v>
      </c>
      <c r="C27" s="5">
        <v>74583.56913</v>
      </c>
      <c r="D27" s="5">
        <v>73769.47368</v>
      </c>
      <c r="E27" s="5">
        <f t="shared" si="2"/>
        <v>814.095450000008</v>
      </c>
      <c r="F27" s="5">
        <v>65206.04724</v>
      </c>
      <c r="G27" s="4">
        <f t="shared" si="3"/>
        <v>-8563.426439999996</v>
      </c>
      <c r="H27" s="14">
        <f t="shared" si="0"/>
        <v>0.8742682604307274</v>
      </c>
      <c r="I27" s="14">
        <f t="shared" si="4"/>
        <v>0.8839163950505226</v>
      </c>
    </row>
    <row r="28" spans="1:9" ht="45">
      <c r="A28" s="6" t="s">
        <v>37</v>
      </c>
      <c r="B28" s="13" t="s">
        <v>14</v>
      </c>
      <c r="C28" s="5">
        <v>2565.313</v>
      </c>
      <c r="D28" s="5">
        <v>3382.513</v>
      </c>
      <c r="E28" s="5">
        <f t="shared" si="2"/>
        <v>-817.1999999999998</v>
      </c>
      <c r="F28" s="5">
        <v>2650.013</v>
      </c>
      <c r="G28" s="4">
        <f t="shared" si="3"/>
        <v>-732.5</v>
      </c>
      <c r="H28" s="14">
        <f t="shared" si="0"/>
        <v>1.0330174134696233</v>
      </c>
      <c r="I28" s="14">
        <f t="shared" si="4"/>
        <v>0.7834450303664761</v>
      </c>
    </row>
    <row r="29" spans="1:9" ht="45">
      <c r="A29" s="6" t="s">
        <v>38</v>
      </c>
      <c r="B29" s="13" t="s">
        <v>108</v>
      </c>
      <c r="C29" s="5">
        <v>9070.27691</v>
      </c>
      <c r="D29" s="5">
        <v>9070.27691</v>
      </c>
      <c r="E29" s="5"/>
      <c r="F29" s="5">
        <v>8597.47691</v>
      </c>
      <c r="G29" s="4">
        <f t="shared" si="3"/>
        <v>-472.8000000000011</v>
      </c>
      <c r="H29" s="14">
        <f t="shared" si="0"/>
        <v>0.9478736972761286</v>
      </c>
      <c r="I29" s="14"/>
    </row>
    <row r="30" spans="1:9" ht="67.5">
      <c r="A30" s="6" t="s">
        <v>107</v>
      </c>
      <c r="B30" s="13" t="s">
        <v>109</v>
      </c>
      <c r="C30" s="5">
        <v>10711.559</v>
      </c>
      <c r="D30" s="5">
        <v>10671.60823</v>
      </c>
      <c r="E30" s="5">
        <f t="shared" si="2"/>
        <v>39.950769999999466</v>
      </c>
      <c r="F30" s="5">
        <v>10597.6308</v>
      </c>
      <c r="G30" s="4">
        <f t="shared" si="3"/>
        <v>-73.977429999999</v>
      </c>
      <c r="H30" s="14">
        <f t="shared" si="0"/>
        <v>0.9893639945408508</v>
      </c>
      <c r="I30" s="14">
        <f aca="true" t="shared" si="5" ref="I30:I49">F30/D30</f>
        <v>0.9930678274159246</v>
      </c>
    </row>
    <row r="31" spans="1:9" ht="50.25" customHeight="1">
      <c r="A31" s="3" t="s">
        <v>39</v>
      </c>
      <c r="B31" s="11" t="s">
        <v>15</v>
      </c>
      <c r="C31" s="4">
        <f>SUM(C32:C38)</f>
        <v>2112978.2531500002</v>
      </c>
      <c r="D31" s="4">
        <f>SUM(D32:D38)</f>
        <v>2122251.7642500005</v>
      </c>
      <c r="E31" s="4">
        <f>SUM(E32:E38)</f>
        <v>-9273.511100000003</v>
      </c>
      <c r="F31" s="4">
        <f>SUM(F32:F38)</f>
        <v>2114510.84911</v>
      </c>
      <c r="G31" s="4">
        <f t="shared" si="3"/>
        <v>-7740.915140000638</v>
      </c>
      <c r="H31" s="12">
        <f t="shared" si="0"/>
        <v>1.0007253250040387</v>
      </c>
      <c r="I31" s="12">
        <f t="shared" si="5"/>
        <v>0.996352499137756</v>
      </c>
    </row>
    <row r="32" spans="1:9" ht="33" customHeight="1">
      <c r="A32" s="7" t="s">
        <v>40</v>
      </c>
      <c r="B32" s="13" t="s">
        <v>89</v>
      </c>
      <c r="C32" s="5">
        <v>1974794.90001</v>
      </c>
      <c r="D32" s="5">
        <v>1984068.41111</v>
      </c>
      <c r="E32" s="5">
        <f t="shared" si="2"/>
        <v>-9273.511100000003</v>
      </c>
      <c r="F32" s="5">
        <v>1978395.78635</v>
      </c>
      <c r="G32" s="4">
        <f t="shared" si="3"/>
        <v>-5672.624760000035</v>
      </c>
      <c r="H32" s="14">
        <f t="shared" si="0"/>
        <v>1.0018234229488752</v>
      </c>
      <c r="I32" s="14">
        <f t="shared" si="5"/>
        <v>0.9971409127184145</v>
      </c>
    </row>
    <row r="33" spans="1:9" ht="22.5">
      <c r="A33" s="7" t="s">
        <v>41</v>
      </c>
      <c r="B33" s="13" t="s">
        <v>88</v>
      </c>
      <c r="C33" s="5">
        <v>95487.61189</v>
      </c>
      <c r="D33" s="5">
        <v>95487.61189</v>
      </c>
      <c r="E33" s="5">
        <f t="shared" si="2"/>
        <v>0</v>
      </c>
      <c r="F33" s="5">
        <v>94135.40661</v>
      </c>
      <c r="G33" s="4">
        <f t="shared" si="3"/>
        <v>-1352.2052799999947</v>
      </c>
      <c r="H33" s="14">
        <f t="shared" si="0"/>
        <v>0.9858389454586244</v>
      </c>
      <c r="I33" s="14">
        <f t="shared" si="5"/>
        <v>0.9858389454586244</v>
      </c>
    </row>
    <row r="34" spans="1:9" ht="22.5">
      <c r="A34" s="7" t="s">
        <v>42</v>
      </c>
      <c r="B34" s="13" t="s">
        <v>87</v>
      </c>
      <c r="C34" s="5">
        <v>727.225</v>
      </c>
      <c r="D34" s="5">
        <v>727.225</v>
      </c>
      <c r="E34" s="5">
        <f t="shared" si="2"/>
        <v>0</v>
      </c>
      <c r="F34" s="5">
        <v>721.225</v>
      </c>
      <c r="G34" s="4">
        <f t="shared" si="3"/>
        <v>-6</v>
      </c>
      <c r="H34" s="14">
        <f t="shared" si="0"/>
        <v>0.9917494585582178</v>
      </c>
      <c r="I34" s="14">
        <f t="shared" si="5"/>
        <v>0.9917494585582178</v>
      </c>
    </row>
    <row r="35" spans="1:9" ht="45">
      <c r="A35" s="7" t="s">
        <v>43</v>
      </c>
      <c r="B35" s="13" t="s">
        <v>86</v>
      </c>
      <c r="C35" s="5">
        <v>7500</v>
      </c>
      <c r="D35" s="5">
        <v>7500</v>
      </c>
      <c r="E35" s="5">
        <f t="shared" si="2"/>
        <v>0</v>
      </c>
      <c r="F35" s="5">
        <v>7500</v>
      </c>
      <c r="G35" s="4">
        <f t="shared" si="3"/>
        <v>0</v>
      </c>
      <c r="H35" s="14">
        <f t="shared" si="0"/>
        <v>1</v>
      </c>
      <c r="I35" s="14">
        <f t="shared" si="5"/>
        <v>1</v>
      </c>
    </row>
    <row r="36" spans="1:9" ht="45">
      <c r="A36" s="7" t="s">
        <v>44</v>
      </c>
      <c r="B36" s="13" t="s">
        <v>85</v>
      </c>
      <c r="C36" s="5">
        <v>1497.88223</v>
      </c>
      <c r="D36" s="5">
        <v>1497.88223</v>
      </c>
      <c r="E36" s="5">
        <f t="shared" si="2"/>
        <v>0</v>
      </c>
      <c r="F36" s="5">
        <v>1448.04981</v>
      </c>
      <c r="G36" s="4">
        <f t="shared" si="3"/>
        <v>-49.832419999999956</v>
      </c>
      <c r="H36" s="14">
        <f t="shared" si="0"/>
        <v>0.966731416527987</v>
      </c>
      <c r="I36" s="14">
        <f t="shared" si="5"/>
        <v>0.966731416527987</v>
      </c>
    </row>
    <row r="37" spans="1:9" ht="48.75" customHeight="1">
      <c r="A37" s="7" t="s">
        <v>45</v>
      </c>
      <c r="B37" s="13" t="s">
        <v>111</v>
      </c>
      <c r="C37" s="5">
        <v>2939.422</v>
      </c>
      <c r="D37" s="5">
        <v>2939.422</v>
      </c>
      <c r="E37" s="5">
        <f t="shared" si="2"/>
        <v>0</v>
      </c>
      <c r="F37" s="5">
        <v>2777.422</v>
      </c>
      <c r="G37" s="4">
        <f t="shared" si="3"/>
        <v>-162</v>
      </c>
      <c r="H37" s="14">
        <f t="shared" si="0"/>
        <v>0.9448871240672486</v>
      </c>
      <c r="I37" s="14">
        <f t="shared" si="5"/>
        <v>0.9448871240672486</v>
      </c>
    </row>
    <row r="38" spans="1:9" ht="67.5">
      <c r="A38" s="7" t="s">
        <v>110</v>
      </c>
      <c r="B38" s="13" t="s">
        <v>16</v>
      </c>
      <c r="C38" s="5">
        <v>30031.21202</v>
      </c>
      <c r="D38" s="5">
        <v>30031.21202</v>
      </c>
      <c r="E38" s="5">
        <f t="shared" si="2"/>
        <v>0</v>
      </c>
      <c r="F38" s="5">
        <v>29532.95934</v>
      </c>
      <c r="G38" s="4">
        <f t="shared" si="3"/>
        <v>-498.2526799999978</v>
      </c>
      <c r="H38" s="14">
        <f t="shared" si="0"/>
        <v>0.9834088387885186</v>
      </c>
      <c r="I38" s="14">
        <f t="shared" si="5"/>
        <v>0.9834088387885186</v>
      </c>
    </row>
    <row r="39" spans="1:9" ht="74.25" customHeight="1">
      <c r="A39" s="3" t="s">
        <v>46</v>
      </c>
      <c r="B39" s="11" t="s">
        <v>112</v>
      </c>
      <c r="C39" s="4">
        <f>SUM(C40:C44)</f>
        <v>27754.87916</v>
      </c>
      <c r="D39" s="4">
        <f>SUM(D40:D44)</f>
        <v>27754.87916</v>
      </c>
      <c r="E39" s="4">
        <f>SUM(E40:E44)</f>
        <v>0</v>
      </c>
      <c r="F39" s="4">
        <f>SUM(F40:F44)</f>
        <v>27252.52383</v>
      </c>
      <c r="G39" s="4">
        <f t="shared" si="3"/>
        <v>-502.35533000000214</v>
      </c>
      <c r="H39" s="12">
        <f t="shared" si="0"/>
        <v>0.9819002876177537</v>
      </c>
      <c r="I39" s="12">
        <f t="shared" si="5"/>
        <v>0.9819002876177537</v>
      </c>
    </row>
    <row r="40" spans="1:9" ht="22.5">
      <c r="A40" s="6" t="s">
        <v>47</v>
      </c>
      <c r="B40" s="13" t="s">
        <v>113</v>
      </c>
      <c r="C40" s="5">
        <v>784.9314</v>
      </c>
      <c r="D40" s="5">
        <v>784.9314</v>
      </c>
      <c r="E40" s="5">
        <f t="shared" si="2"/>
        <v>0</v>
      </c>
      <c r="F40" s="5">
        <v>783.44779</v>
      </c>
      <c r="G40" s="4">
        <f t="shared" si="3"/>
        <v>-1.4836099999999988</v>
      </c>
      <c r="H40" s="14">
        <f aca="true" t="shared" si="6" ref="H40:H71">F40/C40</f>
        <v>0.9981098857811014</v>
      </c>
      <c r="I40" s="14">
        <f t="shared" si="5"/>
        <v>0.9981098857811014</v>
      </c>
    </row>
    <row r="41" spans="1:9" ht="95.25" customHeight="1">
      <c r="A41" s="6" t="s">
        <v>48</v>
      </c>
      <c r="B41" s="13" t="s">
        <v>115</v>
      </c>
      <c r="C41" s="5">
        <v>1380.365</v>
      </c>
      <c r="D41" s="5">
        <v>1380.365</v>
      </c>
      <c r="E41" s="5">
        <f t="shared" si="2"/>
        <v>0</v>
      </c>
      <c r="F41" s="5">
        <v>1379.40203</v>
      </c>
      <c r="G41" s="4">
        <f t="shared" si="3"/>
        <v>-0.9629700000000412</v>
      </c>
      <c r="H41" s="14">
        <f t="shared" si="6"/>
        <v>0.9993023801675643</v>
      </c>
      <c r="I41" s="14">
        <f t="shared" si="5"/>
        <v>0.9993023801675643</v>
      </c>
    </row>
    <row r="42" spans="1:9" ht="53.25" customHeight="1">
      <c r="A42" s="6" t="s">
        <v>49</v>
      </c>
      <c r="B42" s="13" t="s">
        <v>75</v>
      </c>
      <c r="C42" s="5">
        <v>4336.24376</v>
      </c>
      <c r="D42" s="5">
        <v>4336.24376</v>
      </c>
      <c r="E42" s="5">
        <f t="shared" si="2"/>
        <v>0</v>
      </c>
      <c r="F42" s="5">
        <v>4091.07163</v>
      </c>
      <c r="G42" s="4">
        <f t="shared" si="3"/>
        <v>-245.17213000000038</v>
      </c>
      <c r="H42" s="14">
        <f t="shared" si="6"/>
        <v>0.9434597906460866</v>
      </c>
      <c r="I42" s="14">
        <f t="shared" si="5"/>
        <v>0.9434597906460866</v>
      </c>
    </row>
    <row r="43" spans="1:9" ht="45">
      <c r="A43" s="6" t="s">
        <v>50</v>
      </c>
      <c r="B43" s="13" t="s">
        <v>79</v>
      </c>
      <c r="C43" s="5">
        <v>310.5</v>
      </c>
      <c r="D43" s="5">
        <v>310.5</v>
      </c>
      <c r="E43" s="5">
        <f t="shared" si="2"/>
        <v>0</v>
      </c>
      <c r="F43" s="5">
        <v>310.5</v>
      </c>
      <c r="G43" s="4">
        <f t="shared" si="3"/>
        <v>0</v>
      </c>
      <c r="H43" s="14">
        <f t="shared" si="6"/>
        <v>1</v>
      </c>
      <c r="I43" s="14">
        <f t="shared" si="5"/>
        <v>1</v>
      </c>
    </row>
    <row r="44" spans="1:9" ht="74.25" customHeight="1">
      <c r="A44" s="6" t="s">
        <v>51</v>
      </c>
      <c r="B44" s="13" t="s">
        <v>114</v>
      </c>
      <c r="C44" s="5">
        <v>20942.839</v>
      </c>
      <c r="D44" s="5">
        <v>20942.839</v>
      </c>
      <c r="E44" s="5">
        <f t="shared" si="2"/>
        <v>0</v>
      </c>
      <c r="F44" s="5">
        <v>20688.10238</v>
      </c>
      <c r="G44" s="4">
        <f t="shared" si="3"/>
        <v>-254.73661999999968</v>
      </c>
      <c r="H44" s="14">
        <f t="shared" si="6"/>
        <v>0.9878365765023548</v>
      </c>
      <c r="I44" s="14">
        <f t="shared" si="5"/>
        <v>0.9878365765023548</v>
      </c>
    </row>
    <row r="45" spans="1:9" ht="75" customHeight="1">
      <c r="A45" s="3" t="s">
        <v>52</v>
      </c>
      <c r="B45" s="11" t="s">
        <v>116</v>
      </c>
      <c r="C45" s="4">
        <f>SUM(C46:C51)</f>
        <v>248792.58074</v>
      </c>
      <c r="D45" s="4">
        <f>SUM(D46:D51)</f>
        <v>248792.58074</v>
      </c>
      <c r="E45" s="4">
        <f>SUM(E46:E51)</f>
        <v>0</v>
      </c>
      <c r="F45" s="4">
        <f>SUM(F46:F51)</f>
        <v>243846.38778999998</v>
      </c>
      <c r="G45" s="4">
        <f t="shared" si="3"/>
        <v>-4946.192950000026</v>
      </c>
      <c r="H45" s="12">
        <f t="shared" si="6"/>
        <v>0.9801192104069654</v>
      </c>
      <c r="I45" s="12">
        <f t="shared" si="5"/>
        <v>0.9801192104069654</v>
      </c>
    </row>
    <row r="46" spans="1:9" ht="75" customHeight="1">
      <c r="A46" s="7" t="s">
        <v>53</v>
      </c>
      <c r="B46" s="13" t="s">
        <v>124</v>
      </c>
      <c r="C46" s="5">
        <v>20278.28369</v>
      </c>
      <c r="D46" s="5">
        <v>20278.28369</v>
      </c>
      <c r="E46" s="5">
        <f t="shared" si="2"/>
        <v>0</v>
      </c>
      <c r="F46" s="5">
        <v>19976.31627</v>
      </c>
      <c r="G46" s="4">
        <f t="shared" si="3"/>
        <v>-301.96742000000086</v>
      </c>
      <c r="H46" s="14">
        <f t="shared" si="6"/>
        <v>0.98510882752129</v>
      </c>
      <c r="I46" s="14">
        <f t="shared" si="5"/>
        <v>0.98510882752129</v>
      </c>
    </row>
    <row r="47" spans="1:9" ht="53.25" customHeight="1">
      <c r="A47" s="7" t="s">
        <v>54</v>
      </c>
      <c r="B47" s="13" t="s">
        <v>76</v>
      </c>
      <c r="C47" s="5">
        <v>164944.36849</v>
      </c>
      <c r="D47" s="5">
        <v>164944.36849</v>
      </c>
      <c r="E47" s="5">
        <f t="shared" si="2"/>
        <v>0</v>
      </c>
      <c r="F47" s="5">
        <v>163762.10854</v>
      </c>
      <c r="G47" s="4">
        <f t="shared" si="3"/>
        <v>-1182.259950000007</v>
      </c>
      <c r="H47" s="14">
        <f t="shared" si="6"/>
        <v>0.9928323715394279</v>
      </c>
      <c r="I47" s="14">
        <f t="shared" si="5"/>
        <v>0.9928323715394279</v>
      </c>
    </row>
    <row r="48" spans="1:9" ht="54.75" customHeight="1">
      <c r="A48" s="7" t="s">
        <v>55</v>
      </c>
      <c r="B48" s="13" t="s">
        <v>60</v>
      </c>
      <c r="C48" s="5">
        <v>0</v>
      </c>
      <c r="D48" s="5">
        <v>0</v>
      </c>
      <c r="E48" s="5">
        <f t="shared" si="2"/>
        <v>0</v>
      </c>
      <c r="F48" s="5">
        <v>0</v>
      </c>
      <c r="G48" s="4">
        <f t="shared" si="3"/>
        <v>0</v>
      </c>
      <c r="H48" s="14" t="e">
        <f t="shared" si="6"/>
        <v>#DIV/0!</v>
      </c>
      <c r="I48" s="14" t="e">
        <f t="shared" si="5"/>
        <v>#DIV/0!</v>
      </c>
    </row>
    <row r="49" spans="1:9" ht="76.5" customHeight="1">
      <c r="A49" s="7" t="s">
        <v>56</v>
      </c>
      <c r="B49" s="13" t="s">
        <v>83</v>
      </c>
      <c r="C49" s="5">
        <v>95</v>
      </c>
      <c r="D49" s="5">
        <v>95</v>
      </c>
      <c r="E49" s="5"/>
      <c r="F49" s="5">
        <v>95</v>
      </c>
      <c r="G49" s="4">
        <f t="shared" si="3"/>
        <v>0</v>
      </c>
      <c r="H49" s="14">
        <f t="shared" si="6"/>
        <v>1</v>
      </c>
      <c r="I49" s="14">
        <f t="shared" si="5"/>
        <v>1</v>
      </c>
    </row>
    <row r="50" spans="1:9" ht="31.5" customHeight="1">
      <c r="A50" s="7" t="s">
        <v>57</v>
      </c>
      <c r="B50" s="13" t="s">
        <v>94</v>
      </c>
      <c r="C50" s="5">
        <v>2000</v>
      </c>
      <c r="D50" s="5">
        <v>2000</v>
      </c>
      <c r="E50" s="5"/>
      <c r="F50" s="5">
        <v>1751.46884</v>
      </c>
      <c r="G50" s="4">
        <f t="shared" si="3"/>
        <v>-248.53116</v>
      </c>
      <c r="H50" s="14">
        <f t="shared" si="6"/>
        <v>0.87573442</v>
      </c>
      <c r="I50" s="14"/>
    </row>
    <row r="51" spans="1:9" ht="122.25" customHeight="1">
      <c r="A51" s="7" t="s">
        <v>58</v>
      </c>
      <c r="B51" s="13" t="s">
        <v>123</v>
      </c>
      <c r="C51" s="5">
        <v>61474.92856</v>
      </c>
      <c r="D51" s="5">
        <v>61474.92856</v>
      </c>
      <c r="E51" s="5">
        <f t="shared" si="2"/>
        <v>0</v>
      </c>
      <c r="F51" s="5">
        <v>58261.49414</v>
      </c>
      <c r="G51" s="4">
        <f t="shared" si="3"/>
        <v>-3213.4344199999978</v>
      </c>
      <c r="H51" s="14">
        <f t="shared" si="6"/>
        <v>0.9477277242077042</v>
      </c>
      <c r="I51" s="14">
        <f aca="true" t="shared" si="7" ref="I51:I71">F51/D51</f>
        <v>0.9477277242077042</v>
      </c>
    </row>
    <row r="52" spans="1:9" ht="72" customHeight="1">
      <c r="A52" s="3" t="s">
        <v>59</v>
      </c>
      <c r="B52" s="11" t="s">
        <v>127</v>
      </c>
      <c r="C52" s="4">
        <f>SUM(C53:C57)</f>
        <v>442743.90295</v>
      </c>
      <c r="D52" s="4">
        <f>SUM(D53:D57)</f>
        <v>442743.90295</v>
      </c>
      <c r="E52" s="4">
        <f>SUM(E53:E57)</f>
        <v>0</v>
      </c>
      <c r="F52" s="4">
        <f>SUM(F53:F57)</f>
        <v>435871.73269</v>
      </c>
      <c r="G52" s="4">
        <f t="shared" si="3"/>
        <v>-6872.170260000043</v>
      </c>
      <c r="H52" s="12">
        <f t="shared" si="6"/>
        <v>0.984478227222982</v>
      </c>
      <c r="I52" s="12">
        <f t="shared" si="7"/>
        <v>0.984478227222982</v>
      </c>
    </row>
    <row r="53" spans="1:9" ht="22.5">
      <c r="A53" s="7" t="s">
        <v>61</v>
      </c>
      <c r="B53" s="13" t="s">
        <v>81</v>
      </c>
      <c r="C53" s="5">
        <v>88318.40834</v>
      </c>
      <c r="D53" s="5">
        <v>88318.40834</v>
      </c>
      <c r="E53" s="5">
        <f t="shared" si="2"/>
        <v>0</v>
      </c>
      <c r="F53" s="5">
        <v>84009.7565</v>
      </c>
      <c r="G53" s="4">
        <f t="shared" si="3"/>
        <v>-4308.651839999991</v>
      </c>
      <c r="H53" s="14">
        <f t="shared" si="6"/>
        <v>0.9512145664648649</v>
      </c>
      <c r="I53" s="14">
        <f t="shared" si="7"/>
        <v>0.9512145664648649</v>
      </c>
    </row>
    <row r="54" spans="1:9" ht="45">
      <c r="A54" s="7" t="s">
        <v>62</v>
      </c>
      <c r="B54" s="13" t="s">
        <v>80</v>
      </c>
      <c r="C54" s="5">
        <v>282909.39269</v>
      </c>
      <c r="D54" s="5">
        <v>282909.39269</v>
      </c>
      <c r="E54" s="5">
        <f t="shared" si="2"/>
        <v>0</v>
      </c>
      <c r="F54" s="5">
        <v>281466.20487</v>
      </c>
      <c r="G54" s="4">
        <f t="shared" si="3"/>
        <v>-1443.187819999992</v>
      </c>
      <c r="H54" s="14">
        <f t="shared" si="6"/>
        <v>0.9948987631471771</v>
      </c>
      <c r="I54" s="14">
        <f t="shared" si="7"/>
        <v>0.9948987631471771</v>
      </c>
    </row>
    <row r="55" spans="1:9" ht="61.5" customHeight="1">
      <c r="A55" s="7" t="s">
        <v>63</v>
      </c>
      <c r="B55" s="13" t="s">
        <v>122</v>
      </c>
      <c r="C55" s="5">
        <v>45521.31001</v>
      </c>
      <c r="D55" s="5">
        <v>45521.31001</v>
      </c>
      <c r="E55" s="5">
        <f t="shared" si="2"/>
        <v>0</v>
      </c>
      <c r="F55" s="5">
        <v>45508.16198</v>
      </c>
      <c r="G55" s="4">
        <f t="shared" si="3"/>
        <v>-13.148030000003928</v>
      </c>
      <c r="H55" s="14">
        <f t="shared" si="6"/>
        <v>0.9997111675828944</v>
      </c>
      <c r="I55" s="14">
        <f t="shared" si="7"/>
        <v>0.9997111675828944</v>
      </c>
    </row>
    <row r="56" spans="1:9" ht="99" customHeight="1">
      <c r="A56" s="7" t="s">
        <v>64</v>
      </c>
      <c r="B56" s="13" t="s">
        <v>90</v>
      </c>
      <c r="C56" s="5">
        <v>3400.155</v>
      </c>
      <c r="D56" s="5">
        <v>3400.155</v>
      </c>
      <c r="E56" s="5"/>
      <c r="F56" s="5">
        <v>2298.41251</v>
      </c>
      <c r="G56" s="4">
        <f t="shared" si="3"/>
        <v>-1101.74249</v>
      </c>
      <c r="H56" s="14">
        <f t="shared" si="6"/>
        <v>0.6759728630018337</v>
      </c>
      <c r="I56" s="14">
        <f t="shared" si="7"/>
        <v>0.6759728630018337</v>
      </c>
    </row>
    <row r="57" spans="1:9" ht="45">
      <c r="A57" s="7" t="s">
        <v>97</v>
      </c>
      <c r="B57" s="13" t="s">
        <v>93</v>
      </c>
      <c r="C57" s="5">
        <v>22594.63691</v>
      </c>
      <c r="D57" s="5">
        <v>22594.63691</v>
      </c>
      <c r="E57" s="5">
        <f t="shared" si="2"/>
        <v>0</v>
      </c>
      <c r="F57" s="5">
        <v>22589.19683</v>
      </c>
      <c r="G57" s="4">
        <f t="shared" si="3"/>
        <v>-5.440080000000307</v>
      </c>
      <c r="H57" s="14">
        <f t="shared" si="6"/>
        <v>0.9997592313600051</v>
      </c>
      <c r="I57" s="14">
        <f t="shared" si="7"/>
        <v>0.9997592313600051</v>
      </c>
    </row>
    <row r="58" spans="1:9" ht="75.75" customHeight="1">
      <c r="A58" s="3" t="s">
        <v>65</v>
      </c>
      <c r="B58" s="11" t="s">
        <v>117</v>
      </c>
      <c r="C58" s="4">
        <f>SUM(C59:C60)</f>
        <v>539488.93421</v>
      </c>
      <c r="D58" s="4">
        <f>SUM(D59:D60)</f>
        <v>523019.29834</v>
      </c>
      <c r="E58" s="4">
        <f>SUM(E59:E60)</f>
        <v>16469.63587</v>
      </c>
      <c r="F58" s="4">
        <f>SUM(F59:F60)</f>
        <v>477729.83366999996</v>
      </c>
      <c r="G58" s="4">
        <f t="shared" si="3"/>
        <v>-45289.464670000016</v>
      </c>
      <c r="H58" s="12">
        <f t="shared" si="6"/>
        <v>0.8855229521427778</v>
      </c>
      <c r="I58" s="12">
        <f t="shared" si="7"/>
        <v>0.9134076604558506</v>
      </c>
    </row>
    <row r="59" spans="1:9" ht="57" customHeight="1">
      <c r="A59" s="7" t="s">
        <v>66</v>
      </c>
      <c r="B59" s="13" t="s">
        <v>121</v>
      </c>
      <c r="C59" s="5">
        <v>456909.68159</v>
      </c>
      <c r="D59" s="5">
        <v>456909.68159</v>
      </c>
      <c r="E59" s="5">
        <f t="shared" si="2"/>
        <v>0</v>
      </c>
      <c r="F59" s="5">
        <v>413616.87392</v>
      </c>
      <c r="G59" s="4">
        <f t="shared" si="3"/>
        <v>-43292.80767000001</v>
      </c>
      <c r="H59" s="14">
        <f t="shared" si="6"/>
        <v>0.9052486532582427</v>
      </c>
      <c r="I59" s="14">
        <f t="shared" si="7"/>
        <v>0.9052486532582427</v>
      </c>
    </row>
    <row r="60" spans="1:9" ht="74.25" customHeight="1">
      <c r="A60" s="7" t="s">
        <v>67</v>
      </c>
      <c r="B60" s="13" t="s">
        <v>84</v>
      </c>
      <c r="C60" s="5">
        <v>82579.25262</v>
      </c>
      <c r="D60" s="5">
        <v>66109.61675</v>
      </c>
      <c r="E60" s="5">
        <f t="shared" si="2"/>
        <v>16469.63587</v>
      </c>
      <c r="F60" s="5">
        <v>64112.95975</v>
      </c>
      <c r="G60" s="4">
        <f t="shared" si="3"/>
        <v>-1996.6569999999992</v>
      </c>
      <c r="H60" s="14">
        <f t="shared" si="6"/>
        <v>0.7763809639332142</v>
      </c>
      <c r="I60" s="14">
        <f t="shared" si="7"/>
        <v>0.9697977828619011</v>
      </c>
    </row>
    <row r="61" spans="1:9" ht="81" customHeight="1">
      <c r="A61" s="3" t="s">
        <v>68</v>
      </c>
      <c r="B61" s="11" t="s">
        <v>118</v>
      </c>
      <c r="C61" s="4">
        <v>237047.184</v>
      </c>
      <c r="D61" s="4">
        <v>232686.684</v>
      </c>
      <c r="E61" s="4">
        <f t="shared" si="2"/>
        <v>4360.5</v>
      </c>
      <c r="F61" s="4">
        <v>228448.67413</v>
      </c>
      <c r="G61" s="4">
        <f t="shared" si="3"/>
        <v>-4238.009870000009</v>
      </c>
      <c r="H61" s="12">
        <f t="shared" si="6"/>
        <v>0.9637265892599677</v>
      </c>
      <c r="I61" s="12">
        <f t="shared" si="7"/>
        <v>0.981786624841841</v>
      </c>
    </row>
    <row r="62" spans="1:9" ht="50.25" customHeight="1">
      <c r="A62" s="3" t="s">
        <v>69</v>
      </c>
      <c r="B62" s="11" t="s">
        <v>17</v>
      </c>
      <c r="C62" s="4">
        <f>SUM(C63:C65)</f>
        <v>18818.524</v>
      </c>
      <c r="D62" s="4">
        <f>SUM(D63:D65)</f>
        <v>18818.524</v>
      </c>
      <c r="E62" s="4">
        <f>SUM(E63:E65)</f>
        <v>0</v>
      </c>
      <c r="F62" s="4">
        <f>SUM(F63:F65)</f>
        <v>18662.20624</v>
      </c>
      <c r="G62" s="4">
        <f t="shared" si="3"/>
        <v>-156.31776000000173</v>
      </c>
      <c r="H62" s="12">
        <f t="shared" si="6"/>
        <v>0.9916934101739328</v>
      </c>
      <c r="I62" s="12">
        <f t="shared" si="7"/>
        <v>0.9916934101739328</v>
      </c>
    </row>
    <row r="63" spans="1:9" ht="45">
      <c r="A63" s="7" t="s">
        <v>72</v>
      </c>
      <c r="B63" s="13" t="s">
        <v>120</v>
      </c>
      <c r="C63" s="5">
        <v>1206.391</v>
      </c>
      <c r="D63" s="5">
        <v>1206.391</v>
      </c>
      <c r="E63" s="5">
        <f>C63-D63</f>
        <v>0</v>
      </c>
      <c r="F63" s="5">
        <v>1206.3906</v>
      </c>
      <c r="G63" s="4">
        <f>F63-D63</f>
        <v>-0.00040000000012696546</v>
      </c>
      <c r="H63" s="14">
        <f>F63/C63</f>
        <v>0.9999996684325396</v>
      </c>
      <c r="I63" s="14">
        <f>F63/D63</f>
        <v>0.9999996684325396</v>
      </c>
    </row>
    <row r="64" spans="1:9" ht="45">
      <c r="A64" s="7" t="s">
        <v>73</v>
      </c>
      <c r="B64" s="13" t="s">
        <v>18</v>
      </c>
      <c r="C64" s="5">
        <v>6014.533</v>
      </c>
      <c r="D64" s="5">
        <v>6014.533</v>
      </c>
      <c r="E64" s="5">
        <f>C64-D64</f>
        <v>0</v>
      </c>
      <c r="F64" s="5">
        <v>5979.92528</v>
      </c>
      <c r="G64" s="4">
        <f>F64-D64</f>
        <v>-34.60771999999997</v>
      </c>
      <c r="H64" s="14">
        <f>F64/C64</f>
        <v>0.994245983852778</v>
      </c>
      <c r="I64" s="14">
        <f>F64/D64</f>
        <v>0.994245983852778</v>
      </c>
    </row>
    <row r="65" spans="1:9" ht="94.5" customHeight="1">
      <c r="A65" s="7" t="s">
        <v>74</v>
      </c>
      <c r="B65" s="13" t="s">
        <v>119</v>
      </c>
      <c r="C65" s="5">
        <v>11597.6</v>
      </c>
      <c r="D65" s="5">
        <v>11597.6</v>
      </c>
      <c r="E65" s="5">
        <f>C65-D65</f>
        <v>0</v>
      </c>
      <c r="F65" s="5">
        <v>11475.89036</v>
      </c>
      <c r="G65" s="4">
        <f>F65-D65</f>
        <v>-121.70964000000095</v>
      </c>
      <c r="H65" s="14">
        <f>F65/C65</f>
        <v>0.9895056184038076</v>
      </c>
      <c r="I65" s="14">
        <f>F65/D65</f>
        <v>0.9895056184038076</v>
      </c>
    </row>
    <row r="66" spans="1:9" ht="72.75" customHeight="1">
      <c r="A66" s="3" t="s">
        <v>70</v>
      </c>
      <c r="B66" s="11" t="s">
        <v>19</v>
      </c>
      <c r="C66" s="4">
        <v>471</v>
      </c>
      <c r="D66" s="4">
        <v>471</v>
      </c>
      <c r="E66" s="4">
        <f t="shared" si="2"/>
        <v>0</v>
      </c>
      <c r="F66" s="4">
        <v>471</v>
      </c>
      <c r="G66" s="4">
        <f t="shared" si="3"/>
        <v>0</v>
      </c>
      <c r="H66" s="12">
        <f t="shared" si="6"/>
        <v>1</v>
      </c>
      <c r="I66" s="12">
        <f t="shared" si="7"/>
        <v>1</v>
      </c>
    </row>
    <row r="67" spans="1:9" ht="72.75" customHeight="1">
      <c r="A67" s="3" t="s">
        <v>71</v>
      </c>
      <c r="B67" s="11" t="s">
        <v>82</v>
      </c>
      <c r="C67" s="4">
        <v>16614.49941</v>
      </c>
      <c r="D67" s="4">
        <v>16614.49941</v>
      </c>
      <c r="E67" s="4">
        <f t="shared" si="2"/>
        <v>0</v>
      </c>
      <c r="F67" s="4">
        <v>16371.0657</v>
      </c>
      <c r="G67" s="4">
        <f t="shared" si="3"/>
        <v>-243.43371000000116</v>
      </c>
      <c r="H67" s="12">
        <f t="shared" si="6"/>
        <v>0.9853481164859242</v>
      </c>
      <c r="I67" s="12">
        <f t="shared" si="7"/>
        <v>0.9853481164859242</v>
      </c>
    </row>
    <row r="68" spans="1:9" ht="99" customHeight="1">
      <c r="A68" s="3" t="s">
        <v>132</v>
      </c>
      <c r="B68" s="26" t="s">
        <v>131</v>
      </c>
      <c r="C68" s="27">
        <f>C69+C70</f>
        <v>851.7488</v>
      </c>
      <c r="D68" s="27">
        <f>D69+D70</f>
        <v>851.7488</v>
      </c>
      <c r="E68" s="4">
        <f t="shared" si="2"/>
        <v>0</v>
      </c>
      <c r="F68" s="27">
        <f>F69+F70</f>
        <v>850.72092</v>
      </c>
      <c r="G68" s="4">
        <f t="shared" si="3"/>
        <v>-1.027879999999982</v>
      </c>
      <c r="H68" s="12">
        <f t="shared" si="6"/>
        <v>0.9987932122710358</v>
      </c>
      <c r="I68" s="12">
        <f t="shared" si="7"/>
        <v>0.9987932122710358</v>
      </c>
    </row>
    <row r="69" spans="1:9" ht="72.75" customHeight="1">
      <c r="A69" s="7" t="s">
        <v>133</v>
      </c>
      <c r="B69" s="25" t="s">
        <v>135</v>
      </c>
      <c r="C69" s="28">
        <v>630.1794</v>
      </c>
      <c r="D69" s="28">
        <v>630.1794</v>
      </c>
      <c r="E69" s="5">
        <f t="shared" si="2"/>
        <v>0</v>
      </c>
      <c r="F69" s="28">
        <v>629.15152</v>
      </c>
      <c r="G69" s="5">
        <f t="shared" si="3"/>
        <v>-1.027879999999982</v>
      </c>
      <c r="H69" s="14">
        <f t="shared" si="6"/>
        <v>0.9983689089170481</v>
      </c>
      <c r="I69" s="14">
        <f t="shared" si="7"/>
        <v>0.9983689089170481</v>
      </c>
    </row>
    <row r="70" spans="1:9" ht="54" customHeight="1">
      <c r="A70" s="7" t="s">
        <v>134</v>
      </c>
      <c r="B70" s="25" t="s">
        <v>136</v>
      </c>
      <c r="C70" s="28">
        <v>221.5694</v>
      </c>
      <c r="D70" s="28">
        <v>221.5694</v>
      </c>
      <c r="E70" s="5">
        <f t="shared" si="2"/>
        <v>0</v>
      </c>
      <c r="F70" s="28">
        <v>221.5694</v>
      </c>
      <c r="G70" s="5">
        <f t="shared" si="3"/>
        <v>0</v>
      </c>
      <c r="H70" s="14">
        <f t="shared" si="6"/>
        <v>1</v>
      </c>
      <c r="I70" s="14">
        <f t="shared" si="7"/>
        <v>1</v>
      </c>
    </row>
    <row r="71" spans="1:9" ht="35.25" customHeight="1">
      <c r="A71" s="8"/>
      <c r="B71" s="10" t="s">
        <v>0</v>
      </c>
      <c r="C71" s="9">
        <f>C8+C10+C18+C19+C22+C26+C31+C39+C45+C52+C58+C61+C62+C66+C67+C68</f>
        <v>4274833.199670001</v>
      </c>
      <c r="D71" s="9">
        <f>D8+D10+D18+D19+D22+D26+D31+D39+D45+D52+D58+D61+D62+D66+D67+D68</f>
        <v>4264439.728680002</v>
      </c>
      <c r="E71" s="9">
        <f>D71-C71</f>
        <v>-10393.470989999361</v>
      </c>
      <c r="F71" s="9">
        <f>F8+F10+F18+F19+F22+F26+F31+F39+F45+F52+F58+F61+F62+F66+F67+F68</f>
        <v>4182359.444580001</v>
      </c>
      <c r="G71" s="24">
        <f t="shared" si="3"/>
        <v>-82080.28410000075</v>
      </c>
      <c r="H71" s="19">
        <f t="shared" si="6"/>
        <v>0.978367868225329</v>
      </c>
      <c r="I71" s="19">
        <f t="shared" si="7"/>
        <v>0.9807523873422388</v>
      </c>
    </row>
  </sheetData>
  <sheetProtection/>
  <mergeCells count="5">
    <mergeCell ref="A1:I1"/>
    <mergeCell ref="A5:F5"/>
    <mergeCell ref="A4:I4"/>
    <mergeCell ref="A2:I2"/>
    <mergeCell ref="A3:I3"/>
  </mergeCells>
  <printOptions/>
  <pageMargins left="0.38" right="0.2362204724409449" top="0.48" bottom="0.35" header="0.26" footer="0.28"/>
  <pageSetup fitToHeight="4" fitToWidth="1" horizontalDpi="600" verticalDpi="600" orientation="landscape" paperSize="9" scale="47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АСГО</cp:lastModifiedBy>
  <cp:lastPrinted>2023-03-10T05:54:12Z</cp:lastPrinted>
  <dcterms:created xsi:type="dcterms:W3CDTF">2017-01-18T05:13:07Z</dcterms:created>
  <dcterms:modified xsi:type="dcterms:W3CDTF">2023-03-10T05:54:48Z</dcterms:modified>
  <cp:category/>
  <cp:version/>
  <cp:contentType/>
  <cp:contentStatus/>
</cp:coreProperties>
</file>