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7955" windowHeight="12300" activeTab="0"/>
  </bookViews>
  <sheets>
    <sheet name="2022" sheetId="1" r:id="rId1"/>
    <sheet name="2021" sheetId="2" r:id="rId2"/>
  </sheets>
  <definedNames>
    <definedName name="_xlnm.Print_Titles" localSheetId="1">'2021'!$8:$9</definedName>
    <definedName name="_xlnm.Print_Titles" localSheetId="0">'2022'!$8:$9</definedName>
  </definedNames>
  <calcPr fullCalcOnLoad="1"/>
</workbook>
</file>

<file path=xl/sharedStrings.xml><?xml version="1.0" encoding="utf-8"?>
<sst xmlns="http://schemas.openxmlformats.org/spreadsheetml/2006/main" count="143" uniqueCount="118">
  <si>
    <t>Причины отклонения от планового значения</t>
  </si>
  <si>
    <t xml:space="preserve">Невыясненные поступления </t>
  </si>
  <si>
    <t>№ п/п</t>
  </si>
  <si>
    <t>Приложение № 5</t>
  </si>
  <si>
    <t>тыс. руб.</t>
  </si>
  <si>
    <t xml:space="preserve">Отклонение от плана, руб. </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</si>
  <si>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находящегося  в казне городских округов)
902 111 05074 04  0010 120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</si>
  <si>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902 1 14 06012 04 0000 430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</si>
  <si>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 
902 1 11 05012 04 0001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</si>
  <si>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указанных земельных участков)
902 1 11 05012 04 0002 120</t>
  </si>
  <si>
    <t>Доходы, получаемые в виде арендной платы ,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
902 1 11 05024 04 0001 120</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</si>
  <si>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902 111 05074 04  0003 120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</si>
  <si>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902 114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</si>
  <si>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
902 1 14 02043 04 0001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</si>
  <si>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(прочие доходы от реализации иного имущества)
902 1 14 02043 04 0002 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</si>
  <si>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902 114 06312 04 0000 430</t>
  </si>
  <si>
    <t>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</si>
  <si>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наем) муни-ципального жилищного фонда)
902 1 11 09044 04 0004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</si>
  <si>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договорам на размещение нестационарного торгового объекта, а также плата за право на заключение указанных договоров)
902 1 11 09044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</si>
  <si>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договорам на установку и эксплуатацию рекламной конструкции, а также плата за право на заключение указанных договоров)
902 1 11 09044 04 0008 120</t>
  </si>
  <si>
    <t>Прочие доходы от компенсации затрат бюджетов городских округов (прочие доходы)
902 113 02994 04 0007 130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</si>
  <si>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902 1 16 07090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</si>
  <si>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902 1 16 10032 04 0000 140</t>
  </si>
  <si>
    <t>Наименование доходов</t>
  </si>
  <si>
    <t>План по доходам на 2021 год</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</si>
  <si>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902 1 16 01074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</si>
  <si>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902 1 16 01084 01 0000 140</t>
  </si>
  <si>
    <t>Всего</t>
  </si>
  <si>
    <t>Поступление доходов от использования муниципальной собственности за 2021 год</t>
  </si>
  <si>
    <t>Процент исполнения плана</t>
  </si>
  <si>
    <t>Фактически получено за 2021 год</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</si>
  <si>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902 108 07150 01  1000 110</t>
  </si>
  <si>
    <t xml:space="preserve">Перевыполнение плана обусловлено поступлением в декабре 2021 года предварительной оплаты за выдачу разрешения за установку заявителями крышной конструкции (вывески), которая не является рекламной конструкцией, в связи с чем в выдаче разрешения заявителям было отказано, государственная пошлина в размере 15 тыс. рублей возвращена в 2022 году. </t>
  </si>
  <si>
    <t>Перевыполнение плана обусловлено тем, что при фактическом исполнении свода доходов бюджета во второй половине 2021 года крупными арендаторами были произведены оплаты сверх плана, сформированного при корректировке  бюджета от 28.09.2021 (ПАО «Надеждинский металлургический завод», ПАО ОГК-2, АО СЗФ).</t>
  </si>
  <si>
    <t xml:space="preserve">Перевыполнение плана поступлений в полном объеме связано с заключением нового договора по итогам аукциона с ООО «Спектротехника» № 4641 от 30.09.2021, на сумму 1004747 руб. Однако, одновременно с указанным отсутствует оплата по  договорам аренды ООО «Жилые кварталы» (договор № 4544 от 06.07.2020, 145970,00 руб.; договор № 4580 от 06.07.2020, 213000,00 руб.) и с физическими лицами по 8 договорам, 539462,00 руб. 
</t>
  </si>
  <si>
    <t xml:space="preserve">Невыполнение плана обусловлено расторжением договора аренды № 4000 от 24.11.2016 по причине регистрации права собственности на земельный участок, сумма арендной платы по данному договору за период с даты прекращения права до конца 2021 года составила бы 14594,29 руб. </t>
  </si>
  <si>
    <t>Невыполнение плана в полном объеме обусловлено погашением задолженности крупнейшими арендаторами в значительно меньшем объеме, чем учитывалось при планировании (ООО  «Вертикаль» и ООО «РИТЭК»).</t>
  </si>
  <si>
    <t xml:space="preserve">Невыполнение плана обусловлено тем, что самый крупный арендатор по источнику ООО «Стройэлектромонтаж» имеет низкую платежную дисциплину, задолженность арендатора по состоянию на 01.01.2022 составляет 95164,20 руб. </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</si>
  <si>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902 111 05312 04 0000 120</t>
  </si>
  <si>
    <t>Перевыполнение плана на отчетный период незначительное и составило 20 коп.</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</si>
  <si>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902 111 07014 04 0000 120</t>
  </si>
  <si>
    <t>Перевыполнение плана обусловлено ростом собираемости платы за наем с 74% до 89%, основной причиной которого является эффективная работа платежного агента АО «ЭнергосбыТ Плюс».</t>
  </si>
  <si>
    <t>Невыполнение плана в размере 0,97% является незначительным.</t>
  </si>
  <si>
    <t xml:space="preserve">Перевыполение плана обусловлено погашением задолженности от ИП Нусс А.В. (в декабре поступили денежные средства в размере 242,3 тыс. рублей).    </t>
  </si>
  <si>
    <t xml:space="preserve">Перевыполнение плана обусловлено перечислением в рамках претензионной работы денежных средств за содержание переданных в пользование нежилых помещений, взысканные управляющей компанией с собственника, в размерах больших, чем было учтено при планировании. Поступления по доходному источнику системности не имеют. </t>
  </si>
  <si>
    <t>Перевыполнение плана обусловлено поступлением в декабре утилизационной стоимости агрегата насосного Иртыш НФ2 400/750.745-6.250/8-400 от МП «Серовавтодор» в размере 61852,00 руб.;</t>
  </si>
  <si>
    <t>Перевыполнение плана на отчетный период обусловлено заключением новых договоров купли-продажи муниципального недвижимого имущества, продажа которого осуществлена как в соответствии с Федеральным законом от 22 июля 2008 года № 159-ФЗ, так и в соответствии с Федеральным законом от  21 декабря 2001 года № 178-ФЗ.</t>
  </si>
  <si>
    <t>Приватизация земельных участков носит заявительный характер, план рассчитан по средним показателям предыдущего периода. В текущем периоде в доходы бюджета поступили средства от приватизации 68 земельных участков, в том числе 19 участков, на которых расположены объекты недвижимости для осуществления коммерческой деятельности на сумму 2716405,98 руб. и 49 земельных участков под ИЖС на сумму 531199,91 руб. Поступления системности не имеют.</t>
  </si>
  <si>
    <t>Перевыполнение обусловлено оплатой соглашения ПАО «Надеждинский металлургический завод» в размере 205,31 тыс. рублей за увеличение площади земельного участка (при планировании не включено).</t>
  </si>
  <si>
    <t xml:space="preserve">Фактически в ноябре дополнительно к плану поступила оплата двух штрафов по 5,0 тыс. рублей каждый. Поступления в рамках доходного источника системности не имеют.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</si>
  <si>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902 1 16 01194 01 0000 140</t>
  </si>
  <si>
    <t xml:space="preserve">Фактически в декабре дополнительно к плану поступила оплата штрафа в размере 500 руб. Поступления в рамках доходного источника системности не имеют. </t>
  </si>
  <si>
    <t xml:space="preserve">Невыполнение плана составляет 2,84% и, при учете отсутствия системности поступлений по доходному источнику, является незначительным. </t>
  </si>
  <si>
    <t>Возмещение ущерба при возникновении страховых случаев, когда выгодоприобретателями выступают получатели средств бюджета городского округа
902 1 16 10031 04 0000 140</t>
  </si>
  <si>
    <t>Перевыполнение плана составляет 2,26% и, при учете отсутствия в большинстве поступлений по доходному источнику системности, является незначительным.</t>
  </si>
  <si>
    <t>Прочие нененалоговые доходы бюджетов городских округов
902 1 17 05040 04 0000 180</t>
  </si>
  <si>
    <t>Закрепление доходного источника осуществлено 16.12.2021 в соответствии с приказом комитета № 753, в связи с чем плановые назначения по доходному источнику не утверждены.</t>
  </si>
  <si>
    <t>х</t>
  </si>
  <si>
    <t>Поступление доходов от использования муниципальной собственности за 2022 год</t>
  </si>
  <si>
    <t>План по доходам на 2022 год</t>
  </si>
  <si>
    <t>Фактически получено за 2022 год</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</si>
  <si>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земельные участки) 
902 111 05012 04 0001 120</t>
  </si>
  <si>
    <t>Невыполнение плана обусловлено в первую очередь отсутствием оплаты по ряду договоров аренды, что привело к росту задолженности на 954,9 тыс. рублей. Также в отчетном периоде ООО «Лесной Урал Сбыт» произвел изменение кадастровой стоимости в сторону уменьшения по двум договорам.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</si>
  <si>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земельных участков)
902 111 05012 04 0002 120</t>
  </si>
  <si>
    <t>Перевыполнение плана отчетного периода сложилось из поступления средств от принудительного взыскания задолженности, поступления по вновь заключенным договорам по итогам аукциона, поступления аренды в счет оплаты платежей 2023 года.</t>
  </si>
  <si>
    <t>Доходы, получаемые в виде арендной платы ,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(доходы, получаемые в виде арендной платы за земельные участки)
902 111 05024 04 0001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</si>
  <si>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(средства от продажи права на заключение договоров аренды земельных участков)
902 111 05024 04 0002 120</t>
  </si>
  <si>
    <t>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902 111 05074 04  0003 120</t>
  </si>
  <si>
    <t>Доходы от сдачи в аренду имущества, составляющего казну городских округов (за исключением земельных участков) (доходы от сдачи в аренду движимого имущества)
902 111 05074 04  0010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</si>
  <si>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жилыми помещениями (плата за наем) муни-ципального жилищного фонда)
902 111 09044 04 0004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</si>
  <si>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установку и эксплуатацию рекламной конструкции на землях или земельных участках, государственная собственность на которые не разграничена)
902 111 09080 04 0002 120</t>
  </si>
  <si>
    <t xml:space="preserve">Перевыполнение плана обусловлено погашением задолженности, а также внесением арендной платы авансом следущими арендаторами: ИП Нусс А.В.,  ООО «Аджна», Ильченко Е.К.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</si>
  <si>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по договорам на размещение и эксплуатацию нестационарного торгового объекта на землях или земельных участках, государственная собственность на которые не разграничена)
902 111 09080 04 0004 120</t>
  </si>
  <si>
    <t>Перевыполнение плана отчетного периода сложилось из поступления средств от взыскания задолженности, поступления аренды в счет оплаты платежей 2023 года.</t>
  </si>
  <si>
    <t>Перевыполнение плана обусловлено перечислением в рамках претензионной работы денежных средств за содержание переданных в пользование нежилых помещений, взысканные управляющей компанией с собственника.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</si>
  <si>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объектов нежилого фонда)
902 114 02043 04 0001 410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</si>
  <si>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902 114 06012 04 0000 430</t>
  </si>
  <si>
    <t>Приватизация земельных участков носит заявительный характер, план рассчитан по средним показателям предыдущих периодов. В текущем периоде поступили средства от приватизации 76 земельных участков, в том числе: 15 участков под коммерческими объектами деятельности общей площадью 41917 м2 на сумму 1783141,41 руб.; 2 участка под ИЖС с выкупной ценой равной кадастровой стоимости площадью 2440 м2 на сумму 327136,65 руб.; 59 участков под ИЖС по общему правилу общей площадью 68609 м2 на сумму 80396,21 руб.</t>
  </si>
  <si>
    <t>Перевыполнение плана составило 0,9% и является незначительным. Мероприятие носит заявительный характер, системность поступлений отсутствует.</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</si>
  <si>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902 116 01074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</si>
  <si>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902 116 01084 01 0000 140</t>
  </si>
  <si>
    <t>В декабре на счета бюджета перечислен штраф, удержанный в рамках исполнительного производства службой судебных приставов. Поступления по доходному источнику системности не имеют.</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</si>
  <si>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902 116 07090 04 0000 140</t>
  </si>
  <si>
    <t xml:space="preserve">Перевыполнение плана обусловлено исключительно отсутствием системности поступлений по доходному источнику.  </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</si>
  <si>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902 116 10032 04 0000 140</t>
  </si>
  <si>
    <t xml:space="preserve">Перевыполнение плана обусловлено исключительно отсутствием системности поступлений по доходному источнику. Начисления по доходному источнику не имеют системности как в части сроков оплаты, так и в части сумм.  </t>
  </si>
  <si>
    <t>Прочие неналоговые доходы бюджетов городских округов
902 117 05040 04 0000 180</t>
  </si>
  <si>
    <t xml:space="preserve">Плановые назначения утверждены в бюджете Серовского городского округа по итогам внесения в него изменений 29.11.2022 в сумме фактических поступлений по состоянию на 01.10.2022 и дополнительно ожидаемых в соответствии с действующими постановлениями о предоставлении земель. Фактически в сентябре обязанность по внесению платы была возложена на ПАО «Мобильные ТелеСистемы» (ПАСГО 1085-1089 от 03.08.2022). </t>
  </si>
  <si>
    <t>Прочие субсидии бюджетам городских округов
902 202 29999 04 0000 150</t>
  </si>
  <si>
    <t>1.</t>
  </si>
  <si>
    <t>2.</t>
  </si>
  <si>
    <t>3.</t>
  </si>
  <si>
    <t>4.</t>
  </si>
  <si>
    <t>5.</t>
  </si>
  <si>
    <t>6.</t>
  </si>
  <si>
    <t>7.</t>
  </si>
  <si>
    <t>8.</t>
  </si>
  <si>
    <t>9.</t>
  </si>
  <si>
    <t>10.</t>
  </si>
  <si>
    <t>11.</t>
  </si>
  <si>
    <t>12.</t>
  </si>
  <si>
    <t>13.</t>
  </si>
  <si>
    <t>24.</t>
  </si>
  <si>
    <t>23.</t>
  </si>
  <si>
    <t>22.</t>
  </si>
  <si>
    <t>21.</t>
  </si>
  <si>
    <t>20.</t>
  </si>
  <si>
    <t>19.</t>
  </si>
  <si>
    <t>18.</t>
  </si>
  <si>
    <t>17.</t>
  </si>
  <si>
    <t>16.</t>
  </si>
  <si>
    <t>15.</t>
  </si>
  <si>
    <t>14.</t>
  </si>
  <si>
    <t>Перевыполнение плана обусловлено поступлением в декабре 2022 года  средств от утилизации демонтированной тепловой сети ул. Нахабина в сумме 483 тыс. руб.</t>
  </si>
  <si>
    <t>Невыполнение плана в полном объеме обусловлено образованием задолженности ООО «Вертикаль» по договору аренды от 01.01.2011 № 2773.</t>
  </si>
  <si>
    <t>Невыполнение плана обусловлено ростом задолженности крупнейших арендаторов ООО «Вертикаль» и ООО «РИТЭК».</t>
  </si>
  <si>
    <t>Невыполнение плана, также как и снижение поступлений обусловлено отклонением УФК уведомления об уточнении платежа от 29.12.2022. На «невыясненных» плата за наем в размере 441,6 тыс. рублей. при условии верного зачисления исполнение плана составило бы 100,3%.</t>
  </si>
  <si>
    <t>Невыполнение плана обусловлено тем, что реализация имущества, продажа которого осуществляется в соответствии с Федеральным законом от 21 декабря 2001 года № 178-ФЗ «О приватизации государственного и муниципального имущества», и включенного в прогнозный план приватизации, осуществлена не в полном объеме (не продан объект г. Серов, ул. Луначарского, д. 92).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</si>
</sst>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_-* #,##0.0\ _₽_-;\-* #,##0.0\ _₽_-;_-* &quot;-&quot;?\ _₽_-;_-@_-"/>
    <numFmt numFmtId="174" formatCode="#,##0.0"/>
  </numFmts>
  <fonts count="10">
    <font>
      <sz val="10"/>
      <name val="Arial Cyr"/>
      <family val="0"/>
    </font>
    <font>
      <sz val="8"/>
      <name val="Arial Cyr"/>
      <family val="0"/>
    </font>
    <font>
      <b/>
      <sz val="14"/>
      <name val="Liberation Serif"/>
      <family val="1"/>
    </font>
    <font>
      <sz val="14"/>
      <name val="Liberation Serif"/>
      <family val="1"/>
    </font>
    <font>
      <sz val="14"/>
      <color indexed="10"/>
      <name val="Liberation Serif"/>
      <family val="1"/>
    </font>
    <font>
      <b/>
      <sz val="14"/>
      <color indexed="10"/>
      <name val="Liberation Serif"/>
      <family val="1"/>
    </font>
    <font>
      <sz val="16"/>
      <name val="Liberation Serif"/>
      <family val="1"/>
    </font>
    <font>
      <b/>
      <sz val="16"/>
      <name val="Liberation Serif"/>
      <family val="1"/>
    </font>
    <font>
      <b/>
      <sz val="20"/>
      <name val="Liberation Serif"/>
      <family val="1"/>
    </font>
    <font>
      <sz val="20"/>
      <name val="Liberation Serif"/>
      <family val="1"/>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3" fillId="0" borderId="1" xfId="0" applyFont="1" applyFill="1" applyBorder="1" applyAlignment="1">
      <alignment horizontal="center" vertical="top" wrapText="1"/>
    </xf>
    <xf numFmtId="0" fontId="3" fillId="0" borderId="0" xfId="0" applyFont="1"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center" wrapText="1"/>
    </xf>
    <xf numFmtId="0" fontId="3" fillId="0" borderId="0" xfId="0" applyFont="1" applyAlignment="1">
      <alignment horizontal="center" wrapText="1"/>
    </xf>
    <xf numFmtId="0" fontId="3" fillId="0" borderId="1" xfId="0" applyFont="1" applyBorder="1" applyAlignment="1">
      <alignment horizontal="left" vertical="top" wrapText="1"/>
    </xf>
    <xf numFmtId="173" fontId="6" fillId="0" borderId="1" xfId="0" applyNumberFormat="1" applyFont="1" applyBorder="1" applyAlignment="1">
      <alignment horizontal="center" vertical="top" wrapText="1"/>
    </xf>
    <xf numFmtId="172" fontId="6" fillId="0" borderId="1" xfId="0" applyNumberFormat="1" applyFont="1" applyBorder="1" applyAlignment="1">
      <alignment horizontal="center" vertical="top" wrapText="1"/>
    </xf>
    <xf numFmtId="173" fontId="7" fillId="0" borderId="1" xfId="0" applyNumberFormat="1" applyFont="1" applyBorder="1" applyAlignment="1">
      <alignment horizontal="center" vertical="center" wrapText="1"/>
    </xf>
    <xf numFmtId="172" fontId="7" fillId="0" borderId="1" xfId="0" applyNumberFormat="1" applyFont="1" applyBorder="1" applyAlignment="1">
      <alignment horizontal="center" vertical="center" wrapText="1"/>
    </xf>
    <xf numFmtId="0" fontId="3" fillId="0" borderId="1" xfId="0" applyFont="1" applyFill="1" applyBorder="1" applyAlignment="1">
      <alignment wrapText="1"/>
    </xf>
    <xf numFmtId="174" fontId="7" fillId="0" borderId="1" xfId="0" applyNumberFormat="1" applyFont="1" applyBorder="1" applyAlignment="1">
      <alignment horizontal="center" vertical="center" wrapText="1"/>
    </xf>
    <xf numFmtId="0" fontId="4" fillId="0" borderId="1" xfId="0" applyFont="1" applyBorder="1" applyAlignment="1">
      <alignment horizontal="left" vertical="top" wrapText="1"/>
    </xf>
    <xf numFmtId="0" fontId="3" fillId="0" borderId="1" xfId="0" applyFont="1" applyBorder="1" applyAlignment="1">
      <alignment horizontal="left" vertical="center" wrapText="1"/>
    </xf>
    <xf numFmtId="0" fontId="5" fillId="0" borderId="1" xfId="0" applyFont="1" applyBorder="1" applyAlignment="1">
      <alignment horizontal="center" vertical="top" wrapText="1"/>
    </xf>
    <xf numFmtId="174" fontId="6" fillId="0" borderId="1" xfId="0" applyNumberFormat="1" applyFont="1" applyBorder="1" applyAlignment="1">
      <alignment horizontal="center" vertical="top" wrapText="1"/>
    </xf>
    <xf numFmtId="0" fontId="2" fillId="0" borderId="1" xfId="0" applyFont="1" applyBorder="1" applyAlignment="1">
      <alignment vertical="center" wrapText="1"/>
    </xf>
    <xf numFmtId="0" fontId="6" fillId="0" borderId="0" xfId="0" applyFont="1" applyFill="1" applyBorder="1" applyAlignment="1">
      <alignment horizontal="right" vertical="top" wrapText="1"/>
    </xf>
    <xf numFmtId="0" fontId="6" fillId="0" borderId="0" xfId="0" applyFont="1" applyAlignment="1">
      <alignment wrapText="1"/>
    </xf>
    <xf numFmtId="0" fontId="3" fillId="0" borderId="3" xfId="0" applyFont="1" applyBorder="1" applyAlignment="1">
      <alignment wrapText="1"/>
    </xf>
    <xf numFmtId="0" fontId="7" fillId="0" borderId="0" xfId="0" applyFont="1" applyBorder="1" applyAlignment="1">
      <alignment horizontal="right" vertical="top" wrapText="1"/>
    </xf>
    <xf numFmtId="0" fontId="3" fillId="0" borderId="0" xfId="0" applyFont="1" applyBorder="1" applyAlignment="1">
      <alignment horizontal="center" vertical="top" wrapText="1"/>
    </xf>
    <xf numFmtId="0" fontId="3" fillId="0" borderId="0" xfId="0" applyFont="1" applyAlignment="1">
      <alignment wrapText="1"/>
    </xf>
    <xf numFmtId="0" fontId="8" fillId="0" borderId="0" xfId="0" applyFont="1" applyFill="1" applyBorder="1" applyAlignment="1">
      <alignment horizontal="center" vertical="top" wrapText="1"/>
    </xf>
    <xf numFmtId="0" fontId="9" fillId="0" borderId="0" xfId="0" applyFont="1" applyFill="1" applyAlignment="1">
      <alignment wrapText="1"/>
    </xf>
    <xf numFmtId="0" fontId="2" fillId="0" borderId="0" xfId="0" applyFont="1" applyFill="1" applyBorder="1" applyAlignment="1">
      <alignment horizontal="center" vertical="top" wrapText="1"/>
    </xf>
    <xf numFmtId="0" fontId="3" fillId="0" borderId="1" xfId="0" applyFont="1" applyBorder="1" applyAlignment="1">
      <alignment vertical="top" wrapText="1"/>
    </xf>
    <xf numFmtId="174" fontId="6" fillId="0" borderId="1" xfId="0" applyNumberFormat="1" applyFont="1" applyBorder="1" applyAlignment="1">
      <alignment vertical="top" wrapText="1"/>
    </xf>
    <xf numFmtId="172" fontId="6" fillId="0" borderId="1" xfId="0" applyNumberFormat="1"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2" fillId="0" borderId="1" xfId="0" applyFont="1" applyBorder="1" applyAlignment="1">
      <alignment horizontal="left"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65" zoomScaleNormal="65" workbookViewId="0" topLeftCell="A1">
      <selection activeCell="G11" sqref="G11"/>
    </sheetView>
  </sheetViews>
  <sheetFormatPr defaultColWidth="9.00390625" defaultRowHeight="12.75"/>
  <cols>
    <col min="1" max="1" width="7.00390625" style="7" customWidth="1"/>
    <col min="2" max="2" width="82.375" style="2" customWidth="1"/>
    <col min="3" max="3" width="19.125" style="2" customWidth="1"/>
    <col min="4" max="4" width="18.875" style="2" customWidth="1"/>
    <col min="5" max="5" width="16.625" style="2" customWidth="1"/>
    <col min="6" max="6" width="18.375" style="2" customWidth="1"/>
    <col min="7" max="7" width="108.125" style="2" customWidth="1"/>
  </cols>
  <sheetData>
    <row r="1" spans="1:7" ht="6.75" customHeight="1">
      <c r="A1" s="24"/>
      <c r="B1" s="24"/>
      <c r="C1" s="24"/>
      <c r="D1" s="24"/>
      <c r="E1" s="24"/>
      <c r="F1" s="24"/>
      <c r="G1" s="25"/>
    </row>
    <row r="2" spans="1:7" ht="20.25">
      <c r="A2" s="23" t="s">
        <v>3</v>
      </c>
      <c r="B2" s="23"/>
      <c r="C2" s="23"/>
      <c r="D2" s="23"/>
      <c r="E2" s="23"/>
      <c r="F2" s="23"/>
      <c r="G2" s="21"/>
    </row>
    <row r="3" spans="1:7" ht="6.75" customHeight="1">
      <c r="A3" s="24"/>
      <c r="B3" s="24"/>
      <c r="C3" s="24"/>
      <c r="D3" s="24"/>
      <c r="E3" s="24"/>
      <c r="F3" s="24"/>
      <c r="G3" s="25"/>
    </row>
    <row r="4" spans="1:7" ht="25.5">
      <c r="A4" s="26" t="s">
        <v>58</v>
      </c>
      <c r="B4" s="26"/>
      <c r="C4" s="26"/>
      <c r="D4" s="26"/>
      <c r="E4" s="26"/>
      <c r="F4" s="26"/>
      <c r="G4" s="27"/>
    </row>
    <row r="5" spans="1:7" ht="9" customHeight="1">
      <c r="A5" s="28"/>
      <c r="B5" s="28"/>
      <c r="C5" s="28"/>
      <c r="D5" s="28"/>
      <c r="E5" s="28"/>
      <c r="F5" s="28"/>
      <c r="G5" s="25"/>
    </row>
    <row r="6" spans="1:7" ht="20.25">
      <c r="A6" s="20" t="s">
        <v>4</v>
      </c>
      <c r="B6" s="20"/>
      <c r="C6" s="20"/>
      <c r="D6" s="20"/>
      <c r="E6" s="20"/>
      <c r="F6" s="20"/>
      <c r="G6" s="21"/>
    </row>
    <row r="7" spans="1:7" ht="12" customHeight="1">
      <c r="A7" s="22"/>
      <c r="B7" s="22"/>
      <c r="C7" s="22"/>
      <c r="D7" s="22"/>
      <c r="E7" s="22"/>
      <c r="F7" s="22"/>
      <c r="G7" s="22"/>
    </row>
    <row r="8" spans="1:7" ht="58.5" customHeight="1">
      <c r="A8" s="6" t="s">
        <v>2</v>
      </c>
      <c r="B8" s="3" t="s">
        <v>23</v>
      </c>
      <c r="C8" s="4" t="s">
        <v>59</v>
      </c>
      <c r="D8" s="4" t="s">
        <v>60</v>
      </c>
      <c r="E8" s="4" t="s">
        <v>5</v>
      </c>
      <c r="F8" s="4" t="s">
        <v>29</v>
      </c>
      <c r="G8" s="4" t="s">
        <v>0</v>
      </c>
    </row>
    <row r="9" spans="1:7" ht="18">
      <c r="A9" s="1">
        <v>1</v>
      </c>
      <c r="B9" s="5">
        <v>2</v>
      </c>
      <c r="C9" s="5">
        <v>3</v>
      </c>
      <c r="D9" s="5">
        <v>4</v>
      </c>
      <c r="E9" s="5">
        <v>5</v>
      </c>
      <c r="F9" s="5">
        <v>6</v>
      </c>
      <c r="G9" s="5">
        <v>7</v>
      </c>
    </row>
    <row r="10" spans="1:7" ht="90">
      <c r="A10" s="1" t="s">
        <v>89</v>
      </c>
      <c r="B10" s="29" t="s">
        <v>31</v>
      </c>
      <c r="C10" s="30">
        <v>25</v>
      </c>
      <c r="D10" s="30">
        <v>25</v>
      </c>
      <c r="E10" s="30">
        <f>D10-C10</f>
        <v>0</v>
      </c>
      <c r="F10" s="31">
        <f>D10/C10</f>
        <v>1</v>
      </c>
      <c r="G10" s="29" t="s">
        <v>16</v>
      </c>
    </row>
    <row r="11" spans="1:7" ht="126">
      <c r="A11" s="1" t="s">
        <v>90</v>
      </c>
      <c r="B11" s="29" t="s">
        <v>61</v>
      </c>
      <c r="C11" s="30">
        <v>18396.16</v>
      </c>
      <c r="D11" s="30">
        <v>17379.98062</v>
      </c>
      <c r="E11" s="30">
        <f aca="true" t="shared" si="0" ref="E11:E32">D11-C11</f>
        <v>-1016.1793800000014</v>
      </c>
      <c r="F11" s="31">
        <f aca="true" t="shared" si="1" ref="F11:F34">D11/C11</f>
        <v>0.9447613317127052</v>
      </c>
      <c r="G11" s="29" t="s">
        <v>62</v>
      </c>
    </row>
    <row r="12" spans="1:7" ht="144">
      <c r="A12" s="1" t="s">
        <v>91</v>
      </c>
      <c r="B12" s="29" t="s">
        <v>63</v>
      </c>
      <c r="C12" s="30">
        <v>3451.25</v>
      </c>
      <c r="D12" s="30">
        <v>4792.93785</v>
      </c>
      <c r="E12" s="30">
        <f t="shared" si="0"/>
        <v>1341.6878500000003</v>
      </c>
      <c r="F12" s="31">
        <f t="shared" si="1"/>
        <v>1.38875417602318</v>
      </c>
      <c r="G12" s="29" t="s">
        <v>64</v>
      </c>
    </row>
    <row r="13" spans="1:7" ht="126">
      <c r="A13" s="1" t="s">
        <v>92</v>
      </c>
      <c r="B13" s="29" t="s">
        <v>65</v>
      </c>
      <c r="C13" s="30">
        <v>268.968</v>
      </c>
      <c r="D13" s="30">
        <v>253.18727</v>
      </c>
      <c r="E13" s="30">
        <f t="shared" si="0"/>
        <v>-15.780730000000005</v>
      </c>
      <c r="F13" s="31">
        <f t="shared" si="1"/>
        <v>0.9413285967103894</v>
      </c>
      <c r="G13" s="29" t="s">
        <v>114</v>
      </c>
    </row>
    <row r="14" spans="1:7" ht="126">
      <c r="A14" s="1" t="s">
        <v>93</v>
      </c>
      <c r="B14" s="29" t="s">
        <v>66</v>
      </c>
      <c r="C14" s="30">
        <v>1121.152</v>
      </c>
      <c r="D14" s="30">
        <v>1121.152</v>
      </c>
      <c r="E14" s="30">
        <f t="shared" si="0"/>
        <v>0</v>
      </c>
      <c r="F14" s="31">
        <f t="shared" si="1"/>
        <v>1</v>
      </c>
      <c r="G14" s="29" t="s">
        <v>16</v>
      </c>
    </row>
    <row r="15" spans="1:7" ht="90">
      <c r="A15" s="1" t="s">
        <v>94</v>
      </c>
      <c r="B15" s="29" t="s">
        <v>67</v>
      </c>
      <c r="C15" s="30">
        <v>37818.831</v>
      </c>
      <c r="D15" s="30">
        <v>31412.9644</v>
      </c>
      <c r="E15" s="30">
        <f t="shared" si="0"/>
        <v>-6405.866599999998</v>
      </c>
      <c r="F15" s="31">
        <f t="shared" si="1"/>
        <v>0.8306170119324947</v>
      </c>
      <c r="G15" s="29" t="s">
        <v>115</v>
      </c>
    </row>
    <row r="16" spans="1:7" ht="72">
      <c r="A16" s="1" t="s">
        <v>95</v>
      </c>
      <c r="B16" s="29" t="s">
        <v>68</v>
      </c>
      <c r="C16" s="30">
        <v>18.45</v>
      </c>
      <c r="D16" s="30">
        <v>18.4416</v>
      </c>
      <c r="E16" s="30">
        <f t="shared" si="0"/>
        <v>-0.008399999999998187</v>
      </c>
      <c r="F16" s="31">
        <f t="shared" si="1"/>
        <v>0.9995447154471546</v>
      </c>
      <c r="G16" s="29" t="s">
        <v>16</v>
      </c>
    </row>
    <row r="17" spans="1:7" ht="72">
      <c r="A17" s="1" t="s">
        <v>96</v>
      </c>
      <c r="B17" s="29" t="s">
        <v>40</v>
      </c>
      <c r="C17" s="30">
        <v>1166.5</v>
      </c>
      <c r="D17" s="30">
        <v>1166.50031</v>
      </c>
      <c r="E17" s="30">
        <f t="shared" si="0"/>
        <v>0.00030999999989944627</v>
      </c>
      <c r="F17" s="31">
        <f t="shared" si="1"/>
        <v>1.0000002657522502</v>
      </c>
      <c r="G17" s="29" t="s">
        <v>16</v>
      </c>
    </row>
    <row r="18" spans="1:7" ht="126">
      <c r="A18" s="1" t="s">
        <v>97</v>
      </c>
      <c r="B18" s="29" t="s">
        <v>69</v>
      </c>
      <c r="C18" s="30">
        <v>12799.78</v>
      </c>
      <c r="D18" s="30">
        <v>12361.8448</v>
      </c>
      <c r="E18" s="30">
        <f t="shared" si="0"/>
        <v>-437.9351999999999</v>
      </c>
      <c r="F18" s="31">
        <f t="shared" si="1"/>
        <v>0.9657857244421388</v>
      </c>
      <c r="G18" s="29" t="s">
        <v>116</v>
      </c>
    </row>
    <row r="19" spans="1:7" ht="180">
      <c r="A19" s="1" t="s">
        <v>98</v>
      </c>
      <c r="B19" s="29" t="s">
        <v>70</v>
      </c>
      <c r="C19" s="30">
        <v>1573.848</v>
      </c>
      <c r="D19" s="30">
        <v>1701.95424</v>
      </c>
      <c r="E19" s="30">
        <f t="shared" si="0"/>
        <v>128.10624000000007</v>
      </c>
      <c r="F19" s="31">
        <f t="shared" si="1"/>
        <v>1.0813968312060631</v>
      </c>
      <c r="G19" s="29" t="s">
        <v>71</v>
      </c>
    </row>
    <row r="20" spans="1:7" ht="180">
      <c r="A20" s="1" t="s">
        <v>99</v>
      </c>
      <c r="B20" s="29" t="s">
        <v>72</v>
      </c>
      <c r="C20" s="30">
        <v>2134.78</v>
      </c>
      <c r="D20" s="30">
        <v>2763.38221</v>
      </c>
      <c r="E20" s="30">
        <f t="shared" si="0"/>
        <v>628.60221</v>
      </c>
      <c r="F20" s="31">
        <f t="shared" si="1"/>
        <v>1.2944576068728393</v>
      </c>
      <c r="G20" s="29" t="s">
        <v>73</v>
      </c>
    </row>
    <row r="21" spans="1:7" ht="54">
      <c r="A21" s="1" t="s">
        <v>100</v>
      </c>
      <c r="B21" s="29" t="s">
        <v>20</v>
      </c>
      <c r="C21" s="30">
        <v>109.2</v>
      </c>
      <c r="D21" s="30">
        <v>118.08034</v>
      </c>
      <c r="E21" s="30">
        <f t="shared" si="0"/>
        <v>8.880340000000004</v>
      </c>
      <c r="F21" s="31">
        <f t="shared" si="1"/>
        <v>1.0813217948717948</v>
      </c>
      <c r="G21" s="29" t="s">
        <v>74</v>
      </c>
    </row>
    <row r="22" spans="1:7" ht="117.75" customHeight="1">
      <c r="A22" s="1" t="s">
        <v>101</v>
      </c>
      <c r="B22" s="29" t="s">
        <v>12</v>
      </c>
      <c r="C22" s="30">
        <v>616.1</v>
      </c>
      <c r="D22" s="30">
        <v>1099.0974</v>
      </c>
      <c r="E22" s="30">
        <f t="shared" si="0"/>
        <v>482.9974000000001</v>
      </c>
      <c r="F22" s="31">
        <f t="shared" si="1"/>
        <v>1.7839594221717254</v>
      </c>
      <c r="G22" s="29" t="s">
        <v>113</v>
      </c>
    </row>
    <row r="23" spans="1:7" ht="126">
      <c r="A23" s="1" t="s">
        <v>112</v>
      </c>
      <c r="B23" s="29" t="s">
        <v>75</v>
      </c>
      <c r="C23" s="30">
        <v>5603.42</v>
      </c>
      <c r="D23" s="30">
        <v>5177.83576</v>
      </c>
      <c r="E23" s="30">
        <f t="shared" si="0"/>
        <v>-425.58424000000014</v>
      </c>
      <c r="F23" s="31">
        <f t="shared" si="1"/>
        <v>0.9240491985251864</v>
      </c>
      <c r="G23" s="29" t="s">
        <v>117</v>
      </c>
    </row>
    <row r="24" spans="1:7" ht="117.75" customHeight="1">
      <c r="A24" s="1" t="s">
        <v>111</v>
      </c>
      <c r="B24" s="29" t="s">
        <v>76</v>
      </c>
      <c r="C24" s="30">
        <v>2014.58</v>
      </c>
      <c r="D24" s="30">
        <v>2190.67427</v>
      </c>
      <c r="E24" s="30">
        <f t="shared" si="0"/>
        <v>176.09427000000005</v>
      </c>
      <c r="F24" s="31">
        <f t="shared" si="1"/>
        <v>1.0874099167072044</v>
      </c>
      <c r="G24" s="29" t="s">
        <v>77</v>
      </c>
    </row>
    <row r="25" spans="1:7" ht="108">
      <c r="A25" s="1" t="s">
        <v>110</v>
      </c>
      <c r="B25" s="29" t="s">
        <v>15</v>
      </c>
      <c r="C25" s="30">
        <v>197.21</v>
      </c>
      <c r="D25" s="30">
        <v>198.94099</v>
      </c>
      <c r="E25" s="30">
        <f t="shared" si="0"/>
        <v>1.7309899999999914</v>
      </c>
      <c r="F25" s="31">
        <f t="shared" si="1"/>
        <v>1.0087773946554435</v>
      </c>
      <c r="G25" s="29" t="s">
        <v>78</v>
      </c>
    </row>
    <row r="26" spans="1:7" ht="108">
      <c r="A26" s="1" t="s">
        <v>109</v>
      </c>
      <c r="B26" s="29" t="s">
        <v>79</v>
      </c>
      <c r="C26" s="30">
        <v>25</v>
      </c>
      <c r="D26" s="30">
        <v>25</v>
      </c>
      <c r="E26" s="30">
        <f t="shared" si="0"/>
        <v>0</v>
      </c>
      <c r="F26" s="31">
        <f t="shared" si="1"/>
        <v>1</v>
      </c>
      <c r="G26" s="29" t="s">
        <v>16</v>
      </c>
    </row>
    <row r="27" spans="1:7" ht="108">
      <c r="A27" s="1" t="s">
        <v>108</v>
      </c>
      <c r="B27" s="29" t="s">
        <v>80</v>
      </c>
      <c r="C27" s="30">
        <v>0</v>
      </c>
      <c r="D27" s="30">
        <v>10</v>
      </c>
      <c r="E27" s="30">
        <f t="shared" si="0"/>
        <v>10</v>
      </c>
      <c r="F27" s="31" t="e">
        <f t="shared" si="1"/>
        <v>#DIV/0!</v>
      </c>
      <c r="G27" s="29" t="s">
        <v>81</v>
      </c>
    </row>
    <row r="28" spans="1:7" ht="97.5" customHeight="1">
      <c r="A28" s="1" t="s">
        <v>107</v>
      </c>
      <c r="B28" s="29" t="s">
        <v>50</v>
      </c>
      <c r="C28" s="30">
        <v>0.5</v>
      </c>
      <c r="D28" s="30">
        <v>0.5</v>
      </c>
      <c r="E28" s="30">
        <f t="shared" si="0"/>
        <v>0</v>
      </c>
      <c r="F28" s="31">
        <f t="shared" si="1"/>
        <v>1</v>
      </c>
      <c r="G28" s="29" t="s">
        <v>16</v>
      </c>
    </row>
    <row r="29" spans="1:7" ht="99" customHeight="1">
      <c r="A29" s="1" t="s">
        <v>106</v>
      </c>
      <c r="B29" s="29" t="s">
        <v>82</v>
      </c>
      <c r="C29" s="30">
        <v>1046.75</v>
      </c>
      <c r="D29" s="30">
        <v>1222.87658</v>
      </c>
      <c r="E29" s="30">
        <f t="shared" si="0"/>
        <v>176.1265800000001</v>
      </c>
      <c r="F29" s="31">
        <f t="shared" si="1"/>
        <v>1.1682604060186292</v>
      </c>
      <c r="G29" s="29" t="s">
        <v>83</v>
      </c>
    </row>
    <row r="30" spans="1:7" ht="94.5" customHeight="1">
      <c r="A30" s="1" t="s">
        <v>105</v>
      </c>
      <c r="B30" s="29" t="s">
        <v>84</v>
      </c>
      <c r="C30" s="30">
        <v>2425.93</v>
      </c>
      <c r="D30" s="30">
        <v>3562.07361</v>
      </c>
      <c r="E30" s="30">
        <f t="shared" si="0"/>
        <v>1136.14361</v>
      </c>
      <c r="F30" s="31">
        <f t="shared" si="1"/>
        <v>1.468333220661767</v>
      </c>
      <c r="G30" s="29" t="s">
        <v>85</v>
      </c>
    </row>
    <row r="31" spans="1:7" ht="90.75" customHeight="1">
      <c r="A31" s="1" t="s">
        <v>104</v>
      </c>
      <c r="B31" s="29" t="s">
        <v>86</v>
      </c>
      <c r="C31" s="30">
        <v>580.19</v>
      </c>
      <c r="D31" s="30">
        <v>651.0635</v>
      </c>
      <c r="E31" s="30">
        <f t="shared" si="0"/>
        <v>70.87349999999992</v>
      </c>
      <c r="F31" s="31">
        <f t="shared" si="1"/>
        <v>1.122155673141557</v>
      </c>
      <c r="G31" s="29" t="s">
        <v>87</v>
      </c>
    </row>
    <row r="32" spans="1:7" ht="42.75" customHeight="1">
      <c r="A32" s="1" t="s">
        <v>103</v>
      </c>
      <c r="B32" s="29" t="s">
        <v>88</v>
      </c>
      <c r="C32" s="30">
        <v>119.8</v>
      </c>
      <c r="D32" s="30">
        <v>119.8</v>
      </c>
      <c r="E32" s="30">
        <f t="shared" si="0"/>
        <v>0</v>
      </c>
      <c r="F32" s="31">
        <f t="shared" si="1"/>
        <v>1</v>
      </c>
      <c r="G32" s="29" t="s">
        <v>16</v>
      </c>
    </row>
    <row r="33" spans="1:7" ht="28.5" customHeight="1">
      <c r="A33" s="1" t="s">
        <v>102</v>
      </c>
      <c r="B33" s="29" t="s">
        <v>1</v>
      </c>
      <c r="C33" s="30">
        <v>0</v>
      </c>
      <c r="D33" s="30">
        <v>446.78244</v>
      </c>
      <c r="E33" s="30">
        <v>0</v>
      </c>
      <c r="F33" s="31"/>
      <c r="G33" s="32"/>
    </row>
    <row r="34" spans="1:7" ht="36.75" customHeight="1">
      <c r="A34" s="1"/>
      <c r="B34" s="34" t="s">
        <v>27</v>
      </c>
      <c r="C34" s="14">
        <f>SUM(C10:C33)</f>
        <v>91513.399</v>
      </c>
      <c r="D34" s="14">
        <f>SUM(D10:D33)</f>
        <v>87820.07019000001</v>
      </c>
      <c r="E34" s="14">
        <f>SUM(E10:E33)</f>
        <v>-4140.111249999999</v>
      </c>
      <c r="F34" s="12">
        <f t="shared" si="1"/>
        <v>0.9596416606709145</v>
      </c>
      <c r="G34" s="33"/>
    </row>
  </sheetData>
  <mergeCells count="7">
    <mergeCell ref="A6:G6"/>
    <mergeCell ref="A7:G7"/>
    <mergeCell ref="A2:G2"/>
    <mergeCell ref="A1:G1"/>
    <mergeCell ref="A4:G4"/>
    <mergeCell ref="A3:G3"/>
    <mergeCell ref="A5:G5"/>
  </mergeCells>
  <printOptions/>
  <pageMargins left="0.53" right="0.36" top="0.47" bottom="0.3" header="0.27" footer="0.23"/>
  <pageSetup fitToHeight="3" fitToWidth="1" horizontalDpi="600" verticalDpi="600" orientation="landscape" paperSize="9" scale="52"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35"/>
  <sheetViews>
    <sheetView zoomScale="65" zoomScaleNormal="65" workbookViewId="0" topLeftCell="A1">
      <selection activeCell="A6" sqref="A6:G6"/>
    </sheetView>
  </sheetViews>
  <sheetFormatPr defaultColWidth="9.00390625" defaultRowHeight="12.75"/>
  <cols>
    <col min="1" max="1" width="7.00390625" style="7" customWidth="1"/>
    <col min="2" max="2" width="82.375" style="2" customWidth="1"/>
    <col min="3" max="3" width="19.125" style="2" customWidth="1"/>
    <col min="4" max="4" width="18.875" style="2" customWidth="1"/>
    <col min="5" max="5" width="16.625" style="2" customWidth="1"/>
    <col min="6" max="6" width="18.375" style="2" customWidth="1"/>
    <col min="7" max="7" width="108.125" style="2" customWidth="1"/>
  </cols>
  <sheetData>
    <row r="1" spans="1:7" ht="6.75" customHeight="1">
      <c r="A1" s="24"/>
      <c r="B1" s="24"/>
      <c r="C1" s="24"/>
      <c r="D1" s="24"/>
      <c r="E1" s="24"/>
      <c r="F1" s="24"/>
      <c r="G1" s="25"/>
    </row>
    <row r="2" spans="1:7" ht="20.25">
      <c r="A2" s="23" t="s">
        <v>3</v>
      </c>
      <c r="B2" s="23"/>
      <c r="C2" s="23"/>
      <c r="D2" s="23"/>
      <c r="E2" s="23"/>
      <c r="F2" s="23"/>
      <c r="G2" s="21"/>
    </row>
    <row r="3" spans="1:7" ht="6.75" customHeight="1">
      <c r="A3" s="24"/>
      <c r="B3" s="24"/>
      <c r="C3" s="24"/>
      <c r="D3" s="24"/>
      <c r="E3" s="24"/>
      <c r="F3" s="24"/>
      <c r="G3" s="25"/>
    </row>
    <row r="4" spans="1:7" ht="25.5">
      <c r="A4" s="26" t="s">
        <v>28</v>
      </c>
      <c r="B4" s="26"/>
      <c r="C4" s="26"/>
      <c r="D4" s="26"/>
      <c r="E4" s="26"/>
      <c r="F4" s="26"/>
      <c r="G4" s="27"/>
    </row>
    <row r="5" spans="1:7" ht="9" customHeight="1">
      <c r="A5" s="28"/>
      <c r="B5" s="28"/>
      <c r="C5" s="28"/>
      <c r="D5" s="28"/>
      <c r="E5" s="28"/>
      <c r="F5" s="28"/>
      <c r="G5" s="25"/>
    </row>
    <row r="6" spans="1:7" ht="20.25">
      <c r="A6" s="20" t="s">
        <v>4</v>
      </c>
      <c r="B6" s="20"/>
      <c r="C6" s="20"/>
      <c r="D6" s="20"/>
      <c r="E6" s="20"/>
      <c r="F6" s="20"/>
      <c r="G6" s="21"/>
    </row>
    <row r="7" spans="1:7" ht="12" customHeight="1">
      <c r="A7" s="22"/>
      <c r="B7" s="22"/>
      <c r="C7" s="22"/>
      <c r="D7" s="22"/>
      <c r="E7" s="22"/>
      <c r="F7" s="22"/>
      <c r="G7" s="22"/>
    </row>
    <row r="8" spans="1:7" ht="58.5" customHeight="1">
      <c r="A8" s="6" t="s">
        <v>2</v>
      </c>
      <c r="B8" s="3" t="s">
        <v>23</v>
      </c>
      <c r="C8" s="4" t="s">
        <v>24</v>
      </c>
      <c r="D8" s="4" t="s">
        <v>30</v>
      </c>
      <c r="E8" s="4" t="s">
        <v>5</v>
      </c>
      <c r="F8" s="4" t="s">
        <v>29</v>
      </c>
      <c r="G8" s="4" t="s">
        <v>0</v>
      </c>
    </row>
    <row r="9" spans="1:7" ht="18">
      <c r="A9" s="1">
        <v>1</v>
      </c>
      <c r="B9" s="5">
        <v>2</v>
      </c>
      <c r="C9" s="5">
        <v>3</v>
      </c>
      <c r="D9" s="5">
        <v>5</v>
      </c>
      <c r="E9" s="5">
        <v>6</v>
      </c>
      <c r="F9" s="5">
        <v>7</v>
      </c>
      <c r="G9" s="5">
        <v>8</v>
      </c>
    </row>
    <row r="10" spans="1:7" ht="96.75" customHeight="1">
      <c r="A10" s="1">
        <v>1</v>
      </c>
      <c r="B10" s="8" t="s">
        <v>31</v>
      </c>
      <c r="C10" s="18">
        <v>10</v>
      </c>
      <c r="D10" s="18">
        <v>25</v>
      </c>
      <c r="E10" s="9">
        <f aca="true" t="shared" si="0" ref="E10:E35">D10-C10</f>
        <v>15</v>
      </c>
      <c r="F10" s="10">
        <f aca="true" t="shared" si="1" ref="F10:F35">D10/C10</f>
        <v>2.5</v>
      </c>
      <c r="G10" s="8" t="s">
        <v>32</v>
      </c>
    </row>
    <row r="11" spans="1:7" ht="135" customHeight="1">
      <c r="A11" s="1">
        <v>2</v>
      </c>
      <c r="B11" s="8" t="s">
        <v>8</v>
      </c>
      <c r="C11" s="18">
        <v>19187.1</v>
      </c>
      <c r="D11" s="18">
        <v>20901.32002</v>
      </c>
      <c r="E11" s="9">
        <f t="shared" si="0"/>
        <v>1714.2200200000007</v>
      </c>
      <c r="F11" s="10">
        <f t="shared" si="1"/>
        <v>1.0893423195793006</v>
      </c>
      <c r="G11" s="8" t="s">
        <v>33</v>
      </c>
    </row>
    <row r="12" spans="1:7" ht="135" customHeight="1">
      <c r="A12" s="1">
        <v>3</v>
      </c>
      <c r="B12" s="8" t="s">
        <v>9</v>
      </c>
      <c r="C12" s="18">
        <v>2788.8</v>
      </c>
      <c r="D12" s="18">
        <v>2887.78485</v>
      </c>
      <c r="E12" s="9">
        <f t="shared" si="0"/>
        <v>98.98484999999982</v>
      </c>
      <c r="F12" s="10">
        <f t="shared" si="1"/>
        <v>1.03549370697074</v>
      </c>
      <c r="G12" s="8" t="s">
        <v>34</v>
      </c>
    </row>
    <row r="13" spans="1:7" ht="129.75" customHeight="1">
      <c r="A13" s="1">
        <v>4</v>
      </c>
      <c r="B13" s="8" t="s">
        <v>10</v>
      </c>
      <c r="C13" s="18">
        <v>286.12</v>
      </c>
      <c r="D13" s="18">
        <v>270.3285</v>
      </c>
      <c r="E13" s="9">
        <f t="shared" si="0"/>
        <v>-15.791499999999985</v>
      </c>
      <c r="F13" s="10">
        <f t="shared" si="1"/>
        <v>0.9448081224660982</v>
      </c>
      <c r="G13" s="8" t="s">
        <v>35</v>
      </c>
    </row>
    <row r="14" spans="1:7" ht="113.25" customHeight="1">
      <c r="A14" s="1">
        <v>5</v>
      </c>
      <c r="B14" s="8" t="s">
        <v>11</v>
      </c>
      <c r="C14" s="18">
        <v>48988.542</v>
      </c>
      <c r="D14" s="18">
        <v>43579.750210000006</v>
      </c>
      <c r="E14" s="9">
        <f t="shared" si="0"/>
        <v>-5408.791789999996</v>
      </c>
      <c r="F14" s="10">
        <f t="shared" si="1"/>
        <v>0.889590676325905</v>
      </c>
      <c r="G14" s="8" t="s">
        <v>36</v>
      </c>
    </row>
    <row r="15" spans="1:7" ht="96.75" customHeight="1">
      <c r="A15" s="1">
        <v>6</v>
      </c>
      <c r="B15" s="8" t="s">
        <v>6</v>
      </c>
      <c r="C15" s="18">
        <v>199.698</v>
      </c>
      <c r="D15" s="18">
        <v>108.09111999999999</v>
      </c>
      <c r="E15" s="9">
        <f t="shared" si="0"/>
        <v>-91.60688000000002</v>
      </c>
      <c r="F15" s="10">
        <f t="shared" si="1"/>
        <v>0.5412729221123896</v>
      </c>
      <c r="G15" s="8" t="s">
        <v>37</v>
      </c>
    </row>
    <row r="16" spans="1:7" ht="133.5" customHeight="1">
      <c r="A16" s="1">
        <v>7</v>
      </c>
      <c r="B16" s="8" t="s">
        <v>38</v>
      </c>
      <c r="C16" s="18"/>
      <c r="D16" s="18"/>
      <c r="E16" s="9">
        <f t="shared" si="0"/>
        <v>0</v>
      </c>
      <c r="F16" s="10"/>
      <c r="G16" s="8" t="s">
        <v>39</v>
      </c>
    </row>
    <row r="17" spans="1:7" ht="72">
      <c r="A17" s="1">
        <v>7</v>
      </c>
      <c r="B17" s="8" t="s">
        <v>40</v>
      </c>
      <c r="C17" s="18">
        <v>188.433</v>
      </c>
      <c r="D17" s="18">
        <v>188.43373</v>
      </c>
      <c r="E17" s="9">
        <f t="shared" si="0"/>
        <v>0.0007300000000043383</v>
      </c>
      <c r="F17" s="10">
        <f t="shared" si="1"/>
        <v>1.0000038740560306</v>
      </c>
      <c r="G17" s="16" t="s">
        <v>16</v>
      </c>
    </row>
    <row r="18" spans="1:7" ht="130.5" customHeight="1">
      <c r="A18" s="1">
        <v>8</v>
      </c>
      <c r="B18" s="8" t="s">
        <v>17</v>
      </c>
      <c r="C18" s="18">
        <v>11090.925</v>
      </c>
      <c r="D18" s="18">
        <v>13157.23249</v>
      </c>
      <c r="E18" s="9">
        <f t="shared" si="0"/>
        <v>2066.307490000001</v>
      </c>
      <c r="F18" s="10">
        <f t="shared" si="1"/>
        <v>1.1863061457903648</v>
      </c>
      <c r="G18" s="8" t="s">
        <v>41</v>
      </c>
    </row>
    <row r="19" spans="1:7" ht="147.75" customHeight="1">
      <c r="A19" s="1">
        <v>9</v>
      </c>
      <c r="B19" s="8" t="s">
        <v>18</v>
      </c>
      <c r="C19" s="18">
        <v>2118.356</v>
      </c>
      <c r="D19" s="18">
        <v>2097.90229</v>
      </c>
      <c r="E19" s="9">
        <f t="shared" si="0"/>
        <v>-20.45371000000023</v>
      </c>
      <c r="F19" s="10">
        <f t="shared" si="1"/>
        <v>0.990344536045877</v>
      </c>
      <c r="G19" s="8" t="s">
        <v>42</v>
      </c>
    </row>
    <row r="20" spans="1:7" ht="144">
      <c r="A20" s="1">
        <v>10</v>
      </c>
      <c r="B20" s="8" t="s">
        <v>19</v>
      </c>
      <c r="C20" s="18">
        <v>1861.62</v>
      </c>
      <c r="D20" s="18">
        <v>2137.8766499999997</v>
      </c>
      <c r="E20" s="9">
        <f t="shared" si="0"/>
        <v>276.2566499999998</v>
      </c>
      <c r="F20" s="10">
        <f t="shared" si="1"/>
        <v>1.148395832661875</v>
      </c>
      <c r="G20" s="8" t="s">
        <v>43</v>
      </c>
    </row>
    <row r="21" spans="1:7" ht="75.75" customHeight="1">
      <c r="A21" s="1">
        <v>11</v>
      </c>
      <c r="B21" s="8" t="s">
        <v>20</v>
      </c>
      <c r="C21" s="18">
        <v>143.78</v>
      </c>
      <c r="D21" s="18">
        <v>162.76022</v>
      </c>
      <c r="E21" s="9">
        <f t="shared" si="0"/>
        <v>18.980220000000003</v>
      </c>
      <c r="F21" s="10">
        <f t="shared" si="1"/>
        <v>1.1320087633885103</v>
      </c>
      <c r="G21" s="8" t="s">
        <v>44</v>
      </c>
    </row>
    <row r="22" spans="1:7" ht="112.5" customHeight="1">
      <c r="A22" s="1">
        <v>12</v>
      </c>
      <c r="B22" s="8" t="s">
        <v>12</v>
      </c>
      <c r="C22" s="18">
        <v>914.75</v>
      </c>
      <c r="D22" s="18">
        <v>976.6066999999999</v>
      </c>
      <c r="E22" s="9">
        <f t="shared" si="0"/>
        <v>61.85669999999993</v>
      </c>
      <c r="F22" s="10">
        <f t="shared" si="1"/>
        <v>1.0676214266192947</v>
      </c>
      <c r="G22" s="8" t="s">
        <v>45</v>
      </c>
    </row>
    <row r="23" spans="1:7" ht="126">
      <c r="A23" s="1">
        <v>13</v>
      </c>
      <c r="B23" s="8" t="s">
        <v>13</v>
      </c>
      <c r="C23" s="18">
        <v>4003.08</v>
      </c>
      <c r="D23" s="18">
        <v>4592.04201</v>
      </c>
      <c r="E23" s="9">
        <f t="shared" si="0"/>
        <v>588.9620100000002</v>
      </c>
      <c r="F23" s="10">
        <f t="shared" si="1"/>
        <v>1.1471272145448006</v>
      </c>
      <c r="G23" s="8" t="s">
        <v>46</v>
      </c>
    </row>
    <row r="24" spans="1:7" ht="126">
      <c r="A24" s="1">
        <v>14</v>
      </c>
      <c r="B24" s="8" t="s">
        <v>14</v>
      </c>
      <c r="C24" s="18">
        <v>413.8</v>
      </c>
      <c r="D24" s="18">
        <v>413.8</v>
      </c>
      <c r="E24" s="9">
        <f t="shared" si="0"/>
        <v>0</v>
      </c>
      <c r="F24" s="10">
        <f t="shared" si="1"/>
        <v>1</v>
      </c>
      <c r="G24" s="16" t="s">
        <v>16</v>
      </c>
    </row>
    <row r="25" spans="1:7" ht="108">
      <c r="A25" s="1">
        <v>15</v>
      </c>
      <c r="B25" s="8" t="s">
        <v>7</v>
      </c>
      <c r="C25" s="18">
        <v>2841.69</v>
      </c>
      <c r="D25" s="18">
        <v>3247.6058900000003</v>
      </c>
      <c r="E25" s="9">
        <f t="shared" si="0"/>
        <v>405.9158900000002</v>
      </c>
      <c r="F25" s="10">
        <f t="shared" si="1"/>
        <v>1.1428431285608214</v>
      </c>
      <c r="G25" s="8" t="s">
        <v>47</v>
      </c>
    </row>
    <row r="26" spans="1:7" ht="112.5" customHeight="1">
      <c r="A26" s="1">
        <v>16</v>
      </c>
      <c r="B26" s="8" t="s">
        <v>15</v>
      </c>
      <c r="C26" s="18">
        <v>333.09</v>
      </c>
      <c r="D26" s="18">
        <v>523.70475</v>
      </c>
      <c r="E26" s="9">
        <f t="shared" si="0"/>
        <v>190.61475000000002</v>
      </c>
      <c r="F26" s="10">
        <f t="shared" si="1"/>
        <v>1.5722620012609205</v>
      </c>
      <c r="G26" s="8" t="s">
        <v>48</v>
      </c>
    </row>
    <row r="27" spans="1:7" ht="96.75" customHeight="1">
      <c r="A27" s="1">
        <v>17</v>
      </c>
      <c r="B27" s="8" t="s">
        <v>25</v>
      </c>
      <c r="C27" s="18">
        <v>75</v>
      </c>
      <c r="D27" s="18">
        <v>85</v>
      </c>
      <c r="E27" s="9">
        <f t="shared" si="0"/>
        <v>10</v>
      </c>
      <c r="F27" s="10">
        <f t="shared" si="1"/>
        <v>1.1333333333333333</v>
      </c>
      <c r="G27" s="8" t="s">
        <v>49</v>
      </c>
    </row>
    <row r="28" spans="1:7" ht="110.25" customHeight="1">
      <c r="A28" s="1">
        <v>18</v>
      </c>
      <c r="B28" s="8" t="s">
        <v>26</v>
      </c>
      <c r="C28" s="18">
        <v>30</v>
      </c>
      <c r="D28" s="18">
        <v>30</v>
      </c>
      <c r="E28" s="9">
        <f t="shared" si="0"/>
        <v>0</v>
      </c>
      <c r="F28" s="10">
        <f t="shared" si="1"/>
        <v>1</v>
      </c>
      <c r="G28" s="16" t="s">
        <v>16</v>
      </c>
    </row>
    <row r="29" spans="1:7" ht="95.25" customHeight="1">
      <c r="A29" s="1">
        <v>19</v>
      </c>
      <c r="B29" s="8" t="s">
        <v>50</v>
      </c>
      <c r="C29" s="18">
        <v>0.3</v>
      </c>
      <c r="D29" s="18">
        <v>0.8</v>
      </c>
      <c r="E29" s="9">
        <f t="shared" si="0"/>
        <v>0.5</v>
      </c>
      <c r="F29" s="10">
        <f t="shared" si="1"/>
        <v>2.666666666666667</v>
      </c>
      <c r="G29" s="8" t="s">
        <v>51</v>
      </c>
    </row>
    <row r="30" spans="1:7" ht="96.75" customHeight="1">
      <c r="A30" s="1">
        <v>20</v>
      </c>
      <c r="B30" s="8" t="s">
        <v>21</v>
      </c>
      <c r="C30" s="18">
        <v>3803.77</v>
      </c>
      <c r="D30" s="18">
        <v>3695.90339</v>
      </c>
      <c r="E30" s="9">
        <f t="shared" si="0"/>
        <v>-107.86661000000004</v>
      </c>
      <c r="F30" s="10">
        <f t="shared" si="1"/>
        <v>0.9716421839385662</v>
      </c>
      <c r="G30" s="8" t="s">
        <v>52</v>
      </c>
    </row>
    <row r="31" spans="1:7" ht="75.75" customHeight="1">
      <c r="A31" s="1">
        <v>20</v>
      </c>
      <c r="B31" s="8" t="s">
        <v>53</v>
      </c>
      <c r="C31" s="18">
        <v>0</v>
      </c>
      <c r="D31" s="18">
        <v>0</v>
      </c>
      <c r="E31" s="9">
        <f t="shared" si="0"/>
        <v>0</v>
      </c>
      <c r="F31" s="10"/>
      <c r="G31" s="16" t="s">
        <v>16</v>
      </c>
    </row>
    <row r="32" spans="1:7" ht="90">
      <c r="A32" s="1">
        <v>21</v>
      </c>
      <c r="B32" s="8" t="s">
        <v>22</v>
      </c>
      <c r="C32" s="18">
        <v>7937.84</v>
      </c>
      <c r="D32" s="18">
        <v>8117.442230000001</v>
      </c>
      <c r="E32" s="9">
        <f t="shared" si="0"/>
        <v>179.60223000000042</v>
      </c>
      <c r="F32" s="10">
        <f t="shared" si="1"/>
        <v>1.022626083418159</v>
      </c>
      <c r="G32" s="8" t="s">
        <v>54</v>
      </c>
    </row>
    <row r="33" spans="1:7" ht="54">
      <c r="A33" s="1">
        <v>22</v>
      </c>
      <c r="B33" s="8" t="s">
        <v>55</v>
      </c>
      <c r="C33" s="18"/>
      <c r="D33" s="18">
        <v>56.42439</v>
      </c>
      <c r="E33" s="9">
        <f t="shared" si="0"/>
        <v>56.42439</v>
      </c>
      <c r="F33" s="10"/>
      <c r="G33" s="8" t="s">
        <v>56</v>
      </c>
    </row>
    <row r="34" spans="1:7" ht="26.25" customHeight="1">
      <c r="A34" s="1">
        <v>23</v>
      </c>
      <c r="B34" s="8" t="s">
        <v>1</v>
      </c>
      <c r="C34" s="18" t="s">
        <v>57</v>
      </c>
      <c r="D34" s="18">
        <v>9.61443</v>
      </c>
      <c r="E34" s="9"/>
      <c r="F34" s="10"/>
      <c r="G34" s="15"/>
    </row>
    <row r="35" spans="1:7" ht="33" customHeight="1">
      <c r="A35" s="13"/>
      <c r="B35" s="19" t="s">
        <v>27</v>
      </c>
      <c r="C35" s="14">
        <f>SUM(C10:C34)</f>
        <v>107216.69400000002</v>
      </c>
      <c r="D35" s="14">
        <f>SUM(D10:D34)</f>
        <v>107265.42387000004</v>
      </c>
      <c r="E35" s="11">
        <f t="shared" si="0"/>
        <v>48.729870000024675</v>
      </c>
      <c r="F35" s="12">
        <f t="shared" si="1"/>
        <v>1.000454498904807</v>
      </c>
      <c r="G35" s="17"/>
    </row>
  </sheetData>
  <mergeCells count="7">
    <mergeCell ref="A6:G6"/>
    <mergeCell ref="A7:G7"/>
    <mergeCell ref="A2:G2"/>
    <mergeCell ref="A1:G1"/>
    <mergeCell ref="A4:G4"/>
    <mergeCell ref="A3:G3"/>
    <mergeCell ref="A5:G5"/>
  </mergeCells>
  <printOptions/>
  <pageMargins left="0.53" right="0.36" top="0.47" bottom="0.3" header="0.27" footer="0.23"/>
  <pageSetup fitToHeight="3" fitToWidth="1" horizontalDpi="600" verticalDpi="600" orientation="landscape" paperSize="9" scale="52"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АСГО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АСГО</dc:creator>
  <cp:keywords/>
  <dc:description/>
  <cp:lastModifiedBy>АСГО</cp:lastModifiedBy>
  <cp:lastPrinted>2023-02-13T10:12:12Z</cp:lastPrinted>
  <dcterms:created xsi:type="dcterms:W3CDTF">2017-10-18T07:21:40Z</dcterms:created>
  <dcterms:modified xsi:type="dcterms:W3CDTF">2023-02-13T10:15:01Z</dcterms:modified>
  <cp:category/>
  <cp:version/>
  <cp:contentType/>
  <cp:contentStatus/>
</cp:coreProperties>
</file>