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1-2023" sheetId="1" r:id="rId1"/>
  </sheets>
  <definedNames>
    <definedName name="_xlnm.Print_Titles" localSheetId="0">'1-2023'!$6:$7</definedName>
  </definedNames>
  <calcPr fullCalcOnLoad="1"/>
</workbook>
</file>

<file path=xl/sharedStrings.xml><?xml version="1.0" encoding="utf-8"?>
<sst xmlns="http://schemas.openxmlformats.org/spreadsheetml/2006/main" count="138" uniqueCount="138">
  <si>
    <t>Итого</t>
  </si>
  <si>
    <t>№ п/п</t>
  </si>
  <si>
    <t>% к годовому плану</t>
  </si>
  <si>
    <t>«Совершенствование муниципального управления и муниципальной службы в Серовском городском округе»</t>
  </si>
  <si>
    <t>Наименование программы</t>
  </si>
  <si>
    <t>Приложение № 1</t>
  </si>
  <si>
    <t>Подпрограмма «Повышение общественной значимости семьи, профилактика социального сиротства»</t>
  </si>
  <si>
    <t>Подпрограмма «Социальная поддержка общественных организаций»</t>
  </si>
  <si>
    <t>Подпрограмма «Социально значимые мероприятия»</t>
  </si>
  <si>
    <t>Подпрограмма «Управление имуществом Серовского городского округа»</t>
  </si>
  <si>
    <t>Подпрограмма «Управление земельными ресурсами Серовского городского округа»</t>
  </si>
  <si>
    <t>Подпрограмма «Обеспечение реализации муниципальной программы "Развитие системы образования в Серовском городском округе»</t>
  </si>
  <si>
    <t>Подпрограмма «Управление муниципальным долгом на территории Серовского городского округа»</t>
  </si>
  <si>
    <t>1</t>
  </si>
  <si>
    <t>2</t>
  </si>
  <si>
    <t>2.1</t>
  </si>
  <si>
    <t>2.2</t>
  </si>
  <si>
    <t>2.3</t>
  </si>
  <si>
    <t>2.4</t>
  </si>
  <si>
    <t>2.5</t>
  </si>
  <si>
    <t>3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</si>
  <si>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</si>
  <si>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</si>
  <si>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</si>
  <si>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</si>
  <si>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</si>
  <si>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</si>
  <si>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</si>
  <si>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</si>
  <si>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</si>
  <si>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</si>
  <si>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</si>
  <si>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</si>
  <si>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</si>
  <si>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</si>
  <si>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</si>
  <si>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</si>
  <si>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</si>
  <si>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</si>
  <si>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</si>
  <si>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</si>
  <si>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</si>
  <si>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</si>
  <si>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</si>
  <si>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</si>
  <si>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</si>
  <si>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</si>
  <si>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</si>
  <si>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</si>
  <si>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</si>
  <si>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</si>
  <si>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</si>
  <si>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</si>
  <si>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</si>
  <si>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</si>
  <si>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</si>
  <si>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</si>
  <si>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13</t>
  </si>
  <si>
    <t>14</t>
  </si>
  <si>
    <t>15</t>
  </si>
  <si>
    <t>Подпрограмма «Обеспечение первичных мер пожарной безопасности на территории Серовского городского округа»</t>
  </si>
  <si>
    <t>Подпрограмма «Развитие и модернизация объектов коммунального комплекса Серовского городского округа»</t>
  </si>
  <si>
    <t>Подпрограмма «Развитие инфраструктуры объектов спорта муниципальной собственности Серовского городского округа»</t>
  </si>
  <si>
    <t>Подпрограмма «Профилактика правонарушений на территории Серовского городского округа»</t>
  </si>
  <si>
    <t>Подпрограмма «Транспортное обслуживание, водное и дорожное хозяйство»</t>
  </si>
  <si>
    <t>Подпрограмма «Благоустройство»</t>
  </si>
  <si>
    <t>Подпрограмма «Энергосбережение и повышение энергоэффективности объектов жилищно-коммунального комплекса Серовского городского округа»</t>
  </si>
  <si>
    <t>Подпрограмма «Переселение граждан  из аварийного жилищного фонда и жилых помещений, признанных непригодными для проживания»</t>
  </si>
  <si>
    <t>Подпрограмма «Развитие системы поддержки талантливых и одаренных детей и подростков»</t>
  </si>
  <si>
    <t>Подпрограмма «Реализация проекта «Уральская инженерная школа»</t>
  </si>
  <si>
    <t>Подпрограмма «Педагогические кадры XXI века»</t>
  </si>
  <si>
    <t>Подпрограмма «Организация отдыха детей и молодежи»</t>
  </si>
  <si>
    <t>Подпрограмма «Качество образования, как основа благополучия»</t>
  </si>
  <si>
    <t>Подпрограмма «Обеспечение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округа»</t>
  </si>
  <si>
    <t>Подпрограмма «Привлечение молодых специалистов для работы в муниципальных учреждениях социальной сферы Серовского городского округа»</t>
  </si>
  <si>
    <t>Подпрограмма «Комплексное благоустройство объектов социальной и жилищной сферы»</t>
  </si>
  <si>
    <t>Подпрограмма «Чистая вода»</t>
  </si>
  <si>
    <t>1.1</t>
  </si>
  <si>
    <t>2.6</t>
  </si>
  <si>
    <t>10.5</t>
  </si>
  <si>
    <t>2.7</t>
  </si>
  <si>
    <t>Подпрограмма «Развитие физической культуры и спорта в Серовском городском округе»</t>
  </si>
  <si>
    <t>Подпрограмма «Развитие молодежной политики на территории Серовского городского округа»</t>
  </si>
  <si>
    <t>Подпрограмма «Стимулирование развития жилищного строительства»</t>
  </si>
  <si>
    <t>Подпрограмма «Развитие дополнительного образования в сфере молодежной политики»</t>
  </si>
  <si>
    <t>6.4</t>
  </si>
  <si>
    <t>Подпрограмма «Осуществление градостроительной деятельности»</t>
  </si>
  <si>
    <t>Подпрограмма «Обеспечение реализации муниципальной программы «Управление собственностью Серовского городского округа»</t>
  </si>
  <si>
    <t>7.7</t>
  </si>
  <si>
    <t>Подпрограмма «Патриотическое воспитание молодежи на территории Серовского городского округа»</t>
  </si>
  <si>
    <t>Подпрограмма «Гражданская оборона»</t>
  </si>
  <si>
    <t>Подпрограмма «Защита от чрезвычайных ситуаций и обеспечение безопасности на территории Серовского городского округа и обеспечение функционирования аппаратно-программного комплекса «Безопасный город»</t>
  </si>
  <si>
    <t>Подпрограмма «Управление бюджетным процессом и его совершенствование»</t>
  </si>
  <si>
    <t>Подпрограмма  «Развитие объектов социальной сферы и обеспечение жильем отдельных категорий граждан»</t>
  </si>
  <si>
    <t>Подпрограмма «Развитие и обеспечение сохранности сети автомобильных дорог на территории Серовского городского округа»</t>
  </si>
  <si>
    <t>Подпрограмма «Обеспечение реализации муниципальных программ, ответственным исполнителем которых является отраслевой орган администрации Серовского городского округа «Комитет по энергетике, транспорту, связи и жилищно-коммунальному хозяйству»</t>
  </si>
  <si>
    <t>Подпрограмма «Улучшение жилищных условий, создание благоприятной среды для проживания граждан округа, прочие мероприятия в области коммунального хозяйства»</t>
  </si>
  <si>
    <t>Подпрограмма «Профилактика терроризма, минимизация и (или) ликвидация последствий его проявлений в Серовском городском округе»</t>
  </si>
  <si>
    <t>Подпрограмма «Профилактика экстремизма в Серовском городском округе»</t>
  </si>
  <si>
    <t>11.3</t>
  </si>
  <si>
    <t>11.4</t>
  </si>
  <si>
    <t>11.5</t>
  </si>
  <si>
    <t>12.1</t>
  </si>
  <si>
    <t>12.2</t>
  </si>
  <si>
    <t>16</t>
  </si>
  <si>
    <t>14.1</t>
  </si>
  <si>
    <t>14.2</t>
  </si>
  <si>
    <t>14.3</t>
  </si>
  <si>
    <t>Муниципальная программа «Развитие муниципальной службы в Серовском городском округе» на 2023-2026 годы»</t>
  </si>
  <si>
    <t>Муниципальная программа «Дополнительные меры социальной поддержки отдельных категорий граждан Серовского городского округа» на 2023-2026 годы</t>
  </si>
  <si>
    <t>Подпрограмма «Социальная поддержка малообеспеченных, неполных, многодетных семей, детей с ограниченными возможностями здоровья и членов их семей, детей-сирот,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Республики»</t>
  </si>
  <si>
    <t>Подпрограмма «Оказание материальной помощи отдельным категориям граждан»</t>
  </si>
  <si>
    <t>Муниципальная программа «Развитие культуры в Серовском городском округе» на 2021-2026 годы</t>
  </si>
  <si>
    <t>Муниципальная программа «Развитие физической культуры и спорта в Серовском городском округе» на 2021-2026 годы</t>
  </si>
  <si>
    <t>Муниципальная программа «Реализация молодежной политики в Серовском городском округе» на 2021-2026 годы</t>
  </si>
  <si>
    <t>Муниципальная программа «Управление собственностью Серовского городского округа» на 2021-2026 годы</t>
  </si>
  <si>
    <t>Муниципальная программа «Развитие системы образования в Серовском городском округе» на 2023-2027 годы</t>
  </si>
  <si>
    <t>Муниципальная программа «Обеспечение общественной безопасности на территории Серовского городского округа» на 2021-2027 годы</t>
  </si>
  <si>
    <t>Подпрограмма «Обеспечение реализации муниципальной программы «Обеспечение общественной безопасности на территории Серовского городского округа» на 2021-2027 годы</t>
  </si>
  <si>
    <t>Муниципальная программа «Развитие жилищно-коммунального хозяйства и повышение энергетической эффективности на территории Серовского городского округа» на 2021-2027 годы</t>
  </si>
  <si>
    <t>Муниципальная программа «Развитие транспорта, дорожного хозяйства и благоустройство на территории Серовского городского округа» на 2021-2027 годы</t>
  </si>
  <si>
    <t>Муниципальная программа «Реализация основных направлений в строительном комплексе на территории Серовского городского округа» на 2021-2027 годы</t>
  </si>
  <si>
    <t>Муниципальная программа «Социальная поддержка и социальное обслуживание населения на территории Серовского городского округа» на 2021-2027 годы</t>
  </si>
  <si>
    <t>Муниципальная программа «Управление муниципальными финансами Серовского городского округа до 2026 года»</t>
  </si>
  <si>
    <t>Подпрограмма «Обеспечение реализации муниципальной программы Серовского городского округа «Управление муниципальными финансами Серовского городского округа до 2026 года»</t>
  </si>
  <si>
    <t>Муниципальная программа «Содействие развитию малого и среднего предпринимательства в Серовском городском округе до 2026 года»</t>
  </si>
  <si>
    <t xml:space="preserve">Муниципальная программа «Формирование современной городской среды на территории Серовского городского округа» на 2018-2027 годы </t>
  </si>
  <si>
    <t>Муниципальная программа «Профилактика терроризма, минимизация и (или) ликвидация последствий его проявлений, профилактика экстремизма в Серовском городском округе» на 2022-2027 годы</t>
  </si>
  <si>
    <t>Подпрограмма «Дополнительные меры по ограничению распространения ВИЧ-инфекции среди населения Серовского городского округа»</t>
  </si>
  <si>
    <t>План на 2023 год по Решению Думы Серовского городского округа, тыс. руб.</t>
  </si>
  <si>
    <t>Утверждено сводной бюджетной росписью на 01.07.2023, тыс. руб.</t>
  </si>
  <si>
    <t>Финансирование на 01.07.2023 года, тыс. руб.</t>
  </si>
  <si>
    <t>Отклонение от плана на отчетный период, тыс. руб.</t>
  </si>
  <si>
    <t>План на первое полугодие 2023 года, тыс. руб.</t>
  </si>
  <si>
    <t>% к плану
отчетного периода</t>
  </si>
  <si>
    <t>Муниципальная программа «Комплексное развитие сельских территорий Серовского городского округа до 2026 года»</t>
  </si>
  <si>
    <t>17</t>
  </si>
  <si>
    <t>Финансирование муниципальных программ (подпрограмм) Серовского городского округа за первое полугодие 2023 года
за счет средств бюджетов всех уровней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</si>
</sst>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_-* #,##0.0_р_._-;\-* #,##0.0_р_._-;_-* &quot;-&quot;?_р_._-;_-@_-"/>
    <numFmt numFmtId="179" formatCode="_-* #,##0.000_р_._-;\-* #,##0.000_р_._-;_-* &quot;-&quot;???_р_._-;_-@_-"/>
    <numFmt numFmtId="180" formatCode="#,##0.0"/>
    <numFmt numFmtId="181" formatCode="0.0"/>
    <numFmt numFmtId="182" formatCode="#,##0.0_ ;\-#,##0.0\ "/>
    <numFmt numFmtId="183" formatCode="_-* #,##0.000000_р_._-;\-* #,##0.000000_р_._-;_-* &quot;-&quot;??????_р_._-;_-@_-"/>
    <numFmt numFmtId="184" formatCode="_-* #,##0.00000000_р_._-;\-* #,##0.00000000_р_._-;_-* &quot;-&quot;????????_р_._-;_-@_-"/>
    <numFmt numFmtId="185" formatCode="#,##0_ ;\-#,##0\ "/>
    <numFmt numFmtId="186" formatCode="_-* #,##0.00_р_._-;\-* #,##0.00_р_._-;_-* &quot;-&quot;?_р_._-;_-@_-"/>
    <numFmt numFmtId="187" formatCode="0.000"/>
    <numFmt numFmtId="188" formatCode="000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&quot;р.&quot;_-;\-* #,##0.0&quot;р.&quot;_-;_-* &quot;-&quot;?&quot;р.&quot;_-;_-@_-"/>
    <numFmt numFmtId="195" formatCode="0.000%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_-* #,##0.000\ _₽_-;\-* #,##0.000\ _₽_-;_-* &quot;-&quot;???\ _₽_-;_-@_-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Liberation Serif"/>
      <family val="1"/>
    </font>
    <font>
      <sz val="16"/>
      <name val="Liberation Serif"/>
      <family val="1"/>
    </font>
    <font>
      <b/>
      <sz val="18"/>
      <name val="Liberation Serif"/>
      <family val="1"/>
    </font>
    <font>
      <sz val="18"/>
      <name val="Liberation Serif"/>
      <family val="1"/>
    </font>
    <font>
      <b/>
      <sz val="20"/>
      <name val="Liberation Serif"/>
      <family val="1"/>
    </font>
    <font>
      <b/>
      <sz val="22"/>
      <name val="Liberation Serif"/>
      <family val="1"/>
    </font>
    <font>
      <sz val="22"/>
      <name val="Liberation Serif"/>
      <family val="1"/>
    </font>
    <font>
      <b/>
      <sz val="24"/>
      <name val="Liberation Serif"/>
      <family val="1"/>
    </font>
    <font>
      <sz val="24"/>
      <name val="Liberation Serif"/>
      <family val="1"/>
    </font>
    <font>
      <sz val="20"/>
      <name val="Liberation Serif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204" fontId="22" fillId="0" borderId="0" xfId="0" applyNumberFormat="1" applyFont="1" applyFill="1" applyAlignment="1">
      <alignment/>
    </xf>
    <xf numFmtId="204" fontId="22" fillId="0" borderId="0" xfId="0" applyNumberFormat="1" applyFont="1" applyFill="1" applyAlignment="1">
      <alignment vertical="top"/>
    </xf>
    <xf numFmtId="179" fontId="22" fillId="0" borderId="0" xfId="0" applyNumberFormat="1" applyFont="1" applyFill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6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vertical="top"/>
    </xf>
    <xf numFmtId="176" fontId="25" fillId="0" borderId="10" xfId="0" applyNumberFormat="1" applyFont="1" applyFill="1" applyBorder="1" applyAlignment="1">
      <alignment horizontal="right" vertical="top"/>
    </xf>
    <xf numFmtId="179" fontId="30" fillId="0" borderId="10" xfId="0" applyNumberFormat="1" applyFont="1" applyFill="1" applyBorder="1" applyAlignment="1">
      <alignment vertical="top"/>
    </xf>
    <xf numFmtId="176" fontId="3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wrapText="1"/>
    </xf>
    <xf numFmtId="0" fontId="23" fillId="0" borderId="10" xfId="0" applyFont="1" applyBorder="1" applyAlignment="1">
      <alignment horizontal="left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1" xfId="71"/>
    <cellStyle name="Обычный 12" xfId="72"/>
    <cellStyle name="Обычный 4" xfId="73"/>
    <cellStyle name="Обычный 5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55" zoomScaleNormal="55" zoomScalePageLayoutView="0" workbookViewId="0" topLeftCell="A1">
      <pane ySplit="2655" topLeftCell="BM1" activePane="bottomLeft" state="split"/>
      <selection pane="topLeft" activeCell="A1" sqref="A1"/>
      <selection pane="bottomLeft" activeCell="B70" sqref="B70"/>
    </sheetView>
  </sheetViews>
  <sheetFormatPr defaultColWidth="9.00390625" defaultRowHeight="12.75"/>
  <cols>
    <col min="1" max="1" width="10.00390625" style="1" customWidth="1"/>
    <col min="2" max="2" width="105.625" style="12" customWidth="1"/>
    <col min="3" max="3" width="34.375" style="13" customWidth="1"/>
    <col min="4" max="4" width="33.125" style="13" customWidth="1"/>
    <col min="5" max="5" width="31.875" style="13" customWidth="1"/>
    <col min="6" max="6" width="32.375" style="18" customWidth="1"/>
    <col min="7" max="7" width="29.125" style="18" customWidth="1"/>
    <col min="8" max="8" width="21.375" style="13" customWidth="1"/>
    <col min="9" max="9" width="19.625" style="13" customWidth="1"/>
  </cols>
  <sheetData>
    <row r="1" spans="1:9" ht="20.25">
      <c r="A1" s="32"/>
      <c r="B1" s="33"/>
      <c r="C1" s="33"/>
      <c r="D1" s="33"/>
      <c r="E1" s="33"/>
      <c r="F1" s="33"/>
      <c r="G1" s="33"/>
      <c r="H1" s="34"/>
      <c r="I1" s="34"/>
    </row>
    <row r="2" spans="1:9" ht="27">
      <c r="A2" s="37" t="s">
        <v>5</v>
      </c>
      <c r="B2" s="38"/>
      <c r="C2" s="38"/>
      <c r="D2" s="38"/>
      <c r="E2" s="38"/>
      <c r="F2" s="38"/>
      <c r="G2" s="38"/>
      <c r="H2" s="39"/>
      <c r="I2" s="39"/>
    </row>
    <row r="3" spans="1:9" ht="20.25">
      <c r="A3" s="32"/>
      <c r="B3" s="33"/>
      <c r="C3" s="33"/>
      <c r="D3" s="33"/>
      <c r="E3" s="33"/>
      <c r="F3" s="33"/>
      <c r="G3" s="33"/>
      <c r="H3" s="34"/>
      <c r="I3" s="34"/>
    </row>
    <row r="4" spans="1:9" ht="63" customHeight="1">
      <c r="A4" s="35" t="s">
        <v>137</v>
      </c>
      <c r="B4" s="36"/>
      <c r="C4" s="36"/>
      <c r="D4" s="36"/>
      <c r="E4" s="36"/>
      <c r="F4" s="36"/>
      <c r="G4" s="36"/>
      <c r="H4" s="36"/>
      <c r="I4" s="36"/>
    </row>
    <row r="5" spans="1:9" ht="19.5" customHeight="1">
      <c r="A5" s="29"/>
      <c r="B5" s="30"/>
      <c r="C5" s="30"/>
      <c r="D5" s="30"/>
      <c r="E5" s="30"/>
      <c r="F5" s="30"/>
      <c r="G5" s="31"/>
      <c r="H5" s="31"/>
      <c r="I5" s="31"/>
    </row>
    <row r="6" spans="1:9" ht="105" customHeight="1">
      <c r="A6" s="2" t="s">
        <v>1</v>
      </c>
      <c r="B6" s="3" t="s">
        <v>4</v>
      </c>
      <c r="C6" s="14" t="s">
        <v>129</v>
      </c>
      <c r="D6" s="14" t="s">
        <v>130</v>
      </c>
      <c r="E6" s="14" t="s">
        <v>133</v>
      </c>
      <c r="F6" s="4" t="s">
        <v>131</v>
      </c>
      <c r="G6" s="4" t="s">
        <v>132</v>
      </c>
      <c r="H6" s="14" t="s">
        <v>134</v>
      </c>
      <c r="I6" s="14" t="s">
        <v>2</v>
      </c>
    </row>
    <row r="7" spans="1:9" ht="22.5">
      <c r="A7" s="5">
        <v>1</v>
      </c>
      <c r="B7" s="6">
        <v>2</v>
      </c>
      <c r="C7" s="15">
        <v>3</v>
      </c>
      <c r="D7" s="15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51.75" customHeight="1">
      <c r="A8" s="8" t="s">
        <v>13</v>
      </c>
      <c r="B8" s="20" t="s">
        <v>108</v>
      </c>
      <c r="C8" s="24">
        <f>C9</f>
        <v>27263.815</v>
      </c>
      <c r="D8" s="24">
        <f>D9</f>
        <v>27263.815</v>
      </c>
      <c r="E8" s="24">
        <f>E9</f>
        <v>9395.06057</v>
      </c>
      <c r="F8" s="24">
        <f>F9</f>
        <v>9131.28607</v>
      </c>
      <c r="G8" s="24">
        <f>E8-F8</f>
        <v>263.77449999999953</v>
      </c>
      <c r="H8" s="25">
        <f aca="true" t="shared" si="0" ref="H8:H21">F8/E8</f>
        <v>0.9719241299154285</v>
      </c>
      <c r="I8" s="25">
        <f aca="true" t="shared" si="1" ref="I8:I39">F8/D8</f>
        <v>0.3349232699092185</v>
      </c>
    </row>
    <row r="9" spans="1:9" ht="53.25" customHeight="1">
      <c r="A9" s="10" t="s">
        <v>77</v>
      </c>
      <c r="B9" s="19" t="s">
        <v>3</v>
      </c>
      <c r="C9" s="26">
        <v>27263.815</v>
      </c>
      <c r="D9" s="26">
        <v>27263.815</v>
      </c>
      <c r="E9" s="26">
        <v>9395.06057</v>
      </c>
      <c r="F9" s="26">
        <v>9131.28607</v>
      </c>
      <c r="G9" s="26">
        <f aca="true" t="shared" si="2" ref="G9:G69">E9-F9</f>
        <v>263.77449999999953</v>
      </c>
      <c r="H9" s="27">
        <f t="shared" si="0"/>
        <v>0.9719241299154285</v>
      </c>
      <c r="I9" s="27">
        <f t="shared" si="1"/>
        <v>0.3349232699092185</v>
      </c>
    </row>
    <row r="10" spans="1:9" ht="72.75" customHeight="1">
      <c r="A10" s="8" t="s">
        <v>14</v>
      </c>
      <c r="B10" s="20" t="s">
        <v>109</v>
      </c>
      <c r="C10" s="24">
        <f>SUM(C11:C17)</f>
        <v>27537.667999999998</v>
      </c>
      <c r="D10" s="24">
        <f>SUM(D11:D17)</f>
        <v>27537.667999999998</v>
      </c>
      <c r="E10" s="24">
        <f>SUM(E11:E17)</f>
        <v>12036.37241</v>
      </c>
      <c r="F10" s="24">
        <f>SUM(F11:F17)</f>
        <v>10330.766099999999</v>
      </c>
      <c r="G10" s="24">
        <f t="shared" si="2"/>
        <v>1705.606310000001</v>
      </c>
      <c r="H10" s="25">
        <f t="shared" si="0"/>
        <v>0.8582956515550352</v>
      </c>
      <c r="I10" s="25">
        <f t="shared" si="1"/>
        <v>0.37515036131599816</v>
      </c>
    </row>
    <row r="11" spans="1:9" ht="167.25" customHeight="1">
      <c r="A11" s="9" t="s">
        <v>15</v>
      </c>
      <c r="B11" s="19" t="s">
        <v>110</v>
      </c>
      <c r="C11" s="26">
        <v>9587.30373</v>
      </c>
      <c r="D11" s="26">
        <v>9587.30373</v>
      </c>
      <c r="E11" s="26">
        <v>3587.56349</v>
      </c>
      <c r="F11" s="26">
        <v>3078.45753</v>
      </c>
      <c r="G11" s="26">
        <f t="shared" si="2"/>
        <v>509.10595999999987</v>
      </c>
      <c r="H11" s="27">
        <f t="shared" si="0"/>
        <v>0.8580914424458033</v>
      </c>
      <c r="I11" s="27">
        <f t="shared" si="1"/>
        <v>0.32109731961104776</v>
      </c>
    </row>
    <row r="12" spans="1:9" ht="53.25" customHeight="1">
      <c r="A12" s="9" t="s">
        <v>16</v>
      </c>
      <c r="B12" s="19" t="s">
        <v>6</v>
      </c>
      <c r="C12" s="26">
        <v>336.1</v>
      </c>
      <c r="D12" s="26">
        <v>336.1</v>
      </c>
      <c r="E12" s="26">
        <v>225.1</v>
      </c>
      <c r="F12" s="26">
        <v>225.1</v>
      </c>
      <c r="G12" s="26">
        <f t="shared" si="2"/>
        <v>0</v>
      </c>
      <c r="H12" s="27">
        <f t="shared" si="0"/>
        <v>1</v>
      </c>
      <c r="I12" s="27">
        <f t="shared" si="1"/>
        <v>0.6697411484677179</v>
      </c>
    </row>
    <row r="13" spans="1:9" ht="48.75" customHeight="1">
      <c r="A13" s="9" t="s">
        <v>17</v>
      </c>
      <c r="B13" s="19" t="s">
        <v>111</v>
      </c>
      <c r="C13" s="26">
        <v>8513.36027</v>
      </c>
      <c r="D13" s="26">
        <v>8513.36027</v>
      </c>
      <c r="E13" s="26">
        <v>3747.89137</v>
      </c>
      <c r="F13" s="26">
        <v>3727.89137</v>
      </c>
      <c r="G13" s="26">
        <f t="shared" si="2"/>
        <v>20</v>
      </c>
      <c r="H13" s="27">
        <f t="shared" si="0"/>
        <v>0.9946636660389653</v>
      </c>
      <c r="I13" s="27">
        <f t="shared" si="1"/>
        <v>0.4378871857610227</v>
      </c>
    </row>
    <row r="14" spans="1:9" ht="48.75" customHeight="1">
      <c r="A14" s="9" t="s">
        <v>18</v>
      </c>
      <c r="B14" s="19" t="s">
        <v>7</v>
      </c>
      <c r="C14" s="26">
        <v>3595.904</v>
      </c>
      <c r="D14" s="26">
        <v>3595.904</v>
      </c>
      <c r="E14" s="26">
        <v>1401.31755</v>
      </c>
      <c r="F14" s="26">
        <v>1401.3172</v>
      </c>
      <c r="G14" s="26">
        <f t="shared" si="2"/>
        <v>0.00035000000002582965</v>
      </c>
      <c r="H14" s="27">
        <f t="shared" si="0"/>
        <v>0.9999997502350556</v>
      </c>
      <c r="I14" s="27">
        <f t="shared" si="1"/>
        <v>0.3896981676930196</v>
      </c>
    </row>
    <row r="15" spans="1:9" ht="30" customHeight="1">
      <c r="A15" s="9" t="s">
        <v>19</v>
      </c>
      <c r="B15" s="19" t="s">
        <v>8</v>
      </c>
      <c r="C15" s="26">
        <v>972</v>
      </c>
      <c r="D15" s="26">
        <v>972</v>
      </c>
      <c r="E15" s="26">
        <v>483</v>
      </c>
      <c r="F15" s="26">
        <v>483</v>
      </c>
      <c r="G15" s="26">
        <f t="shared" si="2"/>
        <v>0</v>
      </c>
      <c r="H15" s="27">
        <f t="shared" si="0"/>
        <v>1</v>
      </c>
      <c r="I15" s="27">
        <f t="shared" si="1"/>
        <v>0.49691358024691357</v>
      </c>
    </row>
    <row r="16" spans="1:9" ht="74.25" customHeight="1">
      <c r="A16" s="9" t="s">
        <v>78</v>
      </c>
      <c r="B16" s="19" t="s">
        <v>74</v>
      </c>
      <c r="C16" s="26">
        <v>4143</v>
      </c>
      <c r="D16" s="26">
        <v>4143</v>
      </c>
      <c r="E16" s="26">
        <v>2571.5</v>
      </c>
      <c r="F16" s="26">
        <v>1395</v>
      </c>
      <c r="G16" s="26">
        <f t="shared" si="2"/>
        <v>1176.5</v>
      </c>
      <c r="H16" s="27">
        <f t="shared" si="0"/>
        <v>0.5424849309741396</v>
      </c>
      <c r="I16" s="27">
        <f t="shared" si="1"/>
        <v>0.33671252715423605</v>
      </c>
    </row>
    <row r="17" spans="1:9" ht="74.25" customHeight="1">
      <c r="A17" s="10" t="s">
        <v>80</v>
      </c>
      <c r="B17" s="19" t="s">
        <v>128</v>
      </c>
      <c r="C17" s="26">
        <v>390</v>
      </c>
      <c r="D17" s="26">
        <v>390</v>
      </c>
      <c r="E17" s="26">
        <v>20</v>
      </c>
      <c r="F17" s="26">
        <v>20</v>
      </c>
      <c r="G17" s="26">
        <f t="shared" si="2"/>
        <v>0</v>
      </c>
      <c r="H17" s="27">
        <f t="shared" si="0"/>
        <v>1</v>
      </c>
      <c r="I17" s="27">
        <f t="shared" si="1"/>
        <v>0.05128205128205128</v>
      </c>
    </row>
    <row r="18" spans="1:9" ht="54.75" customHeight="1">
      <c r="A18" s="8" t="s">
        <v>20</v>
      </c>
      <c r="B18" s="20" t="s">
        <v>112</v>
      </c>
      <c r="C18" s="24">
        <v>308438.7294</v>
      </c>
      <c r="D18" s="24">
        <v>308438.7294</v>
      </c>
      <c r="E18" s="24">
        <v>134064.48896</v>
      </c>
      <c r="F18" s="24">
        <v>133853.21558</v>
      </c>
      <c r="G18" s="24">
        <f t="shared" si="2"/>
        <v>211.27337999999872</v>
      </c>
      <c r="H18" s="25">
        <f t="shared" si="0"/>
        <v>0.9984240914082547</v>
      </c>
      <c r="I18" s="25">
        <f t="shared" si="1"/>
        <v>0.4339701951190828</v>
      </c>
    </row>
    <row r="19" spans="1:9" ht="57.75" customHeight="1">
      <c r="A19" s="8" t="s">
        <v>21</v>
      </c>
      <c r="B19" s="20" t="s">
        <v>113</v>
      </c>
      <c r="C19" s="24">
        <f>SUM(C20:C21)</f>
        <v>177729.87114</v>
      </c>
      <c r="D19" s="24">
        <f>SUM(D20:D21)</f>
        <v>177729.87114</v>
      </c>
      <c r="E19" s="24">
        <f>SUM(E20:E21)</f>
        <v>87945.17159</v>
      </c>
      <c r="F19" s="24">
        <f>SUM(F20:F21)</f>
        <v>87945.17159</v>
      </c>
      <c r="G19" s="26">
        <f t="shared" si="2"/>
        <v>0</v>
      </c>
      <c r="H19" s="25">
        <f t="shared" si="0"/>
        <v>1</v>
      </c>
      <c r="I19" s="25">
        <f t="shared" si="1"/>
        <v>0.49482493306217784</v>
      </c>
    </row>
    <row r="20" spans="1:9" ht="57.75" customHeight="1">
      <c r="A20" s="9" t="s">
        <v>22</v>
      </c>
      <c r="B20" s="19" t="s">
        <v>81</v>
      </c>
      <c r="C20" s="26">
        <v>163022.23714</v>
      </c>
      <c r="D20" s="26">
        <v>163022.23714</v>
      </c>
      <c r="E20" s="26">
        <v>84215.55457</v>
      </c>
      <c r="F20" s="26">
        <v>84215.55457</v>
      </c>
      <c r="G20" s="26">
        <f t="shared" si="2"/>
        <v>0</v>
      </c>
      <c r="H20" s="27">
        <f t="shared" si="0"/>
        <v>1</v>
      </c>
      <c r="I20" s="27">
        <f t="shared" si="1"/>
        <v>0.5165893687109537</v>
      </c>
    </row>
    <row r="21" spans="1:9" ht="53.25" customHeight="1">
      <c r="A21" s="9" t="s">
        <v>23</v>
      </c>
      <c r="B21" s="19" t="s">
        <v>62</v>
      </c>
      <c r="C21" s="26">
        <v>14707.634</v>
      </c>
      <c r="D21" s="26">
        <v>14707.634</v>
      </c>
      <c r="E21" s="26">
        <v>3729.61702</v>
      </c>
      <c r="F21" s="26">
        <v>3729.61702</v>
      </c>
      <c r="G21" s="26">
        <f t="shared" si="2"/>
        <v>0</v>
      </c>
      <c r="H21" s="27">
        <f t="shared" si="0"/>
        <v>1</v>
      </c>
      <c r="I21" s="27">
        <f t="shared" si="1"/>
        <v>0.25358375249207316</v>
      </c>
    </row>
    <row r="22" spans="1:9" ht="53.25" customHeight="1">
      <c r="A22" s="8" t="s">
        <v>24</v>
      </c>
      <c r="B22" s="20" t="s">
        <v>114</v>
      </c>
      <c r="C22" s="24">
        <f>SUM(C23:C25)</f>
        <v>81431.55600000001</v>
      </c>
      <c r="D22" s="24">
        <f>SUM(D23:D25)</f>
        <v>81431.55600000001</v>
      </c>
      <c r="E22" s="24">
        <f>SUM(E23:E25)</f>
        <v>35838.04531</v>
      </c>
      <c r="F22" s="24">
        <f>SUM(F23:F25)</f>
        <v>35838.04531</v>
      </c>
      <c r="G22" s="26">
        <f t="shared" si="2"/>
        <v>0</v>
      </c>
      <c r="H22" s="25">
        <f aca="true" t="shared" si="3" ref="H22:H43">F22/E22</f>
        <v>1</v>
      </c>
      <c r="I22" s="25">
        <f t="shared" si="1"/>
        <v>0.4401002150812395</v>
      </c>
    </row>
    <row r="23" spans="1:9" ht="50.25" customHeight="1">
      <c r="A23" s="10" t="s">
        <v>25</v>
      </c>
      <c r="B23" s="19" t="s">
        <v>82</v>
      </c>
      <c r="C23" s="26">
        <v>3478.5</v>
      </c>
      <c r="D23" s="26">
        <v>3478.5</v>
      </c>
      <c r="E23" s="26">
        <v>535.6624</v>
      </c>
      <c r="F23" s="26">
        <v>535.6624</v>
      </c>
      <c r="G23" s="26">
        <f t="shared" si="2"/>
        <v>0</v>
      </c>
      <c r="H23" s="27">
        <f t="shared" si="3"/>
        <v>1</v>
      </c>
      <c r="I23" s="27">
        <f t="shared" si="1"/>
        <v>0.1539923530257295</v>
      </c>
    </row>
    <row r="24" spans="1:9" ht="51.75" customHeight="1">
      <c r="A24" s="10" t="s">
        <v>26</v>
      </c>
      <c r="B24" s="19" t="s">
        <v>84</v>
      </c>
      <c r="C24" s="26">
        <v>74707.422</v>
      </c>
      <c r="D24" s="26">
        <v>74707.422</v>
      </c>
      <c r="E24" s="26">
        <v>33307.91455</v>
      </c>
      <c r="F24" s="26">
        <v>33307.91455</v>
      </c>
      <c r="G24" s="26">
        <f t="shared" si="2"/>
        <v>0</v>
      </c>
      <c r="H24" s="27">
        <f t="shared" si="3"/>
        <v>1</v>
      </c>
      <c r="I24" s="27">
        <f t="shared" si="1"/>
        <v>0.445844785676047</v>
      </c>
    </row>
    <row r="25" spans="1:9" ht="50.25" customHeight="1">
      <c r="A25" s="10" t="s">
        <v>27</v>
      </c>
      <c r="B25" s="19" t="s">
        <v>83</v>
      </c>
      <c r="C25" s="26">
        <v>3245.634</v>
      </c>
      <c r="D25" s="26">
        <v>3245.634</v>
      </c>
      <c r="E25" s="26">
        <v>1994.46836</v>
      </c>
      <c r="F25" s="26">
        <v>1994.46836</v>
      </c>
      <c r="G25" s="26">
        <f t="shared" si="2"/>
        <v>0</v>
      </c>
      <c r="H25" s="27">
        <f t="shared" si="3"/>
        <v>1</v>
      </c>
      <c r="I25" s="27">
        <f t="shared" si="1"/>
        <v>0.6145080930258926</v>
      </c>
    </row>
    <row r="26" spans="1:9" ht="53.25" customHeight="1">
      <c r="A26" s="8" t="s">
        <v>28</v>
      </c>
      <c r="B26" s="20" t="s">
        <v>115</v>
      </c>
      <c r="C26" s="24">
        <f>SUM(C27:C30)</f>
        <v>86944.57519</v>
      </c>
      <c r="D26" s="24">
        <f>SUM(D27:D30)</f>
        <v>86944.57519</v>
      </c>
      <c r="E26" s="24">
        <f>SUM(E27:E30)</f>
        <v>28636.31815</v>
      </c>
      <c r="F26" s="24">
        <f>SUM(F27:F30)</f>
        <v>26504.080359999996</v>
      </c>
      <c r="G26" s="24">
        <f t="shared" si="2"/>
        <v>2132.237790000003</v>
      </c>
      <c r="H26" s="25">
        <f t="shared" si="3"/>
        <v>0.9255407842994647</v>
      </c>
      <c r="I26" s="25">
        <f t="shared" si="1"/>
        <v>0.30483880451518247</v>
      </c>
    </row>
    <row r="27" spans="1:9" ht="45">
      <c r="A27" s="9" t="s">
        <v>29</v>
      </c>
      <c r="B27" s="19" t="s">
        <v>9</v>
      </c>
      <c r="C27" s="26">
        <v>63669.49719</v>
      </c>
      <c r="D27" s="26">
        <v>63669.49719</v>
      </c>
      <c r="E27" s="26">
        <v>21430.29926</v>
      </c>
      <c r="F27" s="26">
        <v>19878.13356</v>
      </c>
      <c r="G27" s="26">
        <f t="shared" si="2"/>
        <v>1552.1657000000014</v>
      </c>
      <c r="H27" s="27">
        <f t="shared" si="3"/>
        <v>0.9275714407359144</v>
      </c>
      <c r="I27" s="27">
        <f t="shared" si="1"/>
        <v>0.31220811279034383</v>
      </c>
    </row>
    <row r="28" spans="1:9" ht="48.75" customHeight="1">
      <c r="A28" s="9" t="s">
        <v>30</v>
      </c>
      <c r="B28" s="19" t="s">
        <v>10</v>
      </c>
      <c r="C28" s="26">
        <v>1658.02</v>
      </c>
      <c r="D28" s="26">
        <v>1658.02</v>
      </c>
      <c r="E28" s="26">
        <v>650.199</v>
      </c>
      <c r="F28" s="26">
        <v>542.599</v>
      </c>
      <c r="G28" s="26">
        <f t="shared" si="2"/>
        <v>107.59999999999991</v>
      </c>
      <c r="H28" s="27">
        <f t="shared" si="3"/>
        <v>0.8345122031870245</v>
      </c>
      <c r="I28" s="27">
        <f t="shared" si="1"/>
        <v>0.32725721040759465</v>
      </c>
    </row>
    <row r="29" spans="1:9" ht="36.75" customHeight="1">
      <c r="A29" s="9" t="s">
        <v>31</v>
      </c>
      <c r="B29" s="19" t="s">
        <v>86</v>
      </c>
      <c r="C29" s="26">
        <v>7150</v>
      </c>
      <c r="D29" s="26">
        <v>7150</v>
      </c>
      <c r="E29" s="26">
        <v>722.8</v>
      </c>
      <c r="F29" s="26">
        <v>472.8</v>
      </c>
      <c r="G29" s="26">
        <f t="shared" si="2"/>
        <v>249.99999999999994</v>
      </c>
      <c r="H29" s="27">
        <f t="shared" si="3"/>
        <v>0.6541228555617046</v>
      </c>
      <c r="I29" s="27">
        <f t="shared" si="1"/>
        <v>0.06612587412587413</v>
      </c>
    </row>
    <row r="30" spans="1:9" ht="67.5">
      <c r="A30" s="9" t="s">
        <v>85</v>
      </c>
      <c r="B30" s="19" t="s">
        <v>87</v>
      </c>
      <c r="C30" s="26">
        <v>14467.058</v>
      </c>
      <c r="D30" s="26">
        <v>14467.058</v>
      </c>
      <c r="E30" s="26">
        <v>5833.01989</v>
      </c>
      <c r="F30" s="26">
        <v>5610.5478</v>
      </c>
      <c r="G30" s="26">
        <f t="shared" si="2"/>
        <v>222.4720899999993</v>
      </c>
      <c r="H30" s="27">
        <f t="shared" si="3"/>
        <v>0.9618598780399497</v>
      </c>
      <c r="I30" s="27">
        <f t="shared" si="1"/>
        <v>0.38781539411814064</v>
      </c>
    </row>
    <row r="31" spans="1:9" ht="50.25" customHeight="1">
      <c r="A31" s="8" t="s">
        <v>32</v>
      </c>
      <c r="B31" s="20" t="s">
        <v>116</v>
      </c>
      <c r="C31" s="24">
        <f>SUM(C32:C38)</f>
        <v>2544173.5613999995</v>
      </c>
      <c r="D31" s="24">
        <f>SUM(D32:D38)</f>
        <v>2544173.5613999995</v>
      </c>
      <c r="E31" s="24">
        <f>SUM(E32:E38)</f>
        <v>1228228.7752399999</v>
      </c>
      <c r="F31" s="24">
        <f>SUM(F32:F38)</f>
        <v>1181669.08361</v>
      </c>
      <c r="G31" s="24">
        <f t="shared" si="2"/>
        <v>46559.69162999978</v>
      </c>
      <c r="H31" s="25">
        <f t="shared" si="3"/>
        <v>0.9620920038932471</v>
      </c>
      <c r="I31" s="25">
        <f t="shared" si="1"/>
        <v>0.46446087701648586</v>
      </c>
    </row>
    <row r="32" spans="1:9" ht="33" customHeight="1">
      <c r="A32" s="10" t="s">
        <v>33</v>
      </c>
      <c r="B32" s="19" t="s">
        <v>72</v>
      </c>
      <c r="C32" s="26">
        <v>2391241.0028</v>
      </c>
      <c r="D32" s="26">
        <v>2391241.0028</v>
      </c>
      <c r="E32" s="26">
        <v>1142444.58488</v>
      </c>
      <c r="F32" s="26">
        <v>1103834.31994</v>
      </c>
      <c r="G32" s="26">
        <f t="shared" si="2"/>
        <v>38610.264939999906</v>
      </c>
      <c r="H32" s="27">
        <f t="shared" si="3"/>
        <v>0.9662038181536347</v>
      </c>
      <c r="I32" s="27">
        <f t="shared" si="1"/>
        <v>0.46161567096226447</v>
      </c>
    </row>
    <row r="33" spans="1:9" ht="29.25" customHeight="1">
      <c r="A33" s="10" t="s">
        <v>34</v>
      </c>
      <c r="B33" s="19" t="s">
        <v>71</v>
      </c>
      <c r="C33" s="26">
        <v>109470.689</v>
      </c>
      <c r="D33" s="26">
        <v>109470.689</v>
      </c>
      <c r="E33" s="26">
        <v>63576.02449</v>
      </c>
      <c r="F33" s="26">
        <v>57217.67587</v>
      </c>
      <c r="G33" s="26">
        <f t="shared" si="2"/>
        <v>6358.348620000004</v>
      </c>
      <c r="H33" s="27">
        <f t="shared" si="3"/>
        <v>0.8999882633271584</v>
      </c>
      <c r="I33" s="27">
        <f t="shared" si="1"/>
        <v>0.5226757627331641</v>
      </c>
    </row>
    <row r="34" spans="1:9" ht="29.25" customHeight="1">
      <c r="A34" s="10" t="s">
        <v>35</v>
      </c>
      <c r="B34" s="19" t="s">
        <v>70</v>
      </c>
      <c r="C34" s="26">
        <v>1488.087</v>
      </c>
      <c r="D34" s="26">
        <v>1488.087</v>
      </c>
      <c r="E34" s="26">
        <v>428.4</v>
      </c>
      <c r="F34" s="26">
        <v>245.58</v>
      </c>
      <c r="G34" s="26">
        <f t="shared" si="2"/>
        <v>182.81999999999996</v>
      </c>
      <c r="H34" s="27">
        <f t="shared" si="3"/>
        <v>0.573249299719888</v>
      </c>
      <c r="I34" s="27">
        <f t="shared" si="1"/>
        <v>0.1650306736098091</v>
      </c>
    </row>
    <row r="35" spans="1:9" ht="45">
      <c r="A35" s="10" t="s">
        <v>36</v>
      </c>
      <c r="B35" s="19" t="s">
        <v>69</v>
      </c>
      <c r="C35" s="26">
        <v>453</v>
      </c>
      <c r="D35" s="26">
        <v>453</v>
      </c>
      <c r="E35" s="26">
        <v>453</v>
      </c>
      <c r="F35" s="26">
        <v>452.998</v>
      </c>
      <c r="G35" s="26">
        <f t="shared" si="2"/>
        <v>0.0020000000000095497</v>
      </c>
      <c r="H35" s="27">
        <f t="shared" si="3"/>
        <v>0.9999955849889625</v>
      </c>
      <c r="I35" s="27">
        <f t="shared" si="1"/>
        <v>0.9999955849889625</v>
      </c>
    </row>
    <row r="36" spans="1:9" ht="51.75" customHeight="1">
      <c r="A36" s="10" t="s">
        <v>37</v>
      </c>
      <c r="B36" s="19" t="s">
        <v>68</v>
      </c>
      <c r="C36" s="26">
        <v>2406.322</v>
      </c>
      <c r="D36" s="26">
        <v>2406.322</v>
      </c>
      <c r="E36" s="26">
        <v>1431.039</v>
      </c>
      <c r="F36" s="26">
        <v>1075.55098</v>
      </c>
      <c r="G36" s="26">
        <f t="shared" si="2"/>
        <v>355.48802</v>
      </c>
      <c r="H36" s="27">
        <f t="shared" si="3"/>
        <v>0.751587468964857</v>
      </c>
      <c r="I36" s="27">
        <f t="shared" si="1"/>
        <v>0.44696885121775054</v>
      </c>
    </row>
    <row r="37" spans="1:9" ht="48.75" customHeight="1">
      <c r="A37" s="10" t="s">
        <v>38</v>
      </c>
      <c r="B37" s="19" t="s">
        <v>89</v>
      </c>
      <c r="C37" s="26">
        <v>4682.117</v>
      </c>
      <c r="D37" s="26">
        <v>4682.117</v>
      </c>
      <c r="E37" s="26">
        <v>2972.05287</v>
      </c>
      <c r="F37" s="26">
        <v>2949.85047</v>
      </c>
      <c r="G37" s="26">
        <f t="shared" si="2"/>
        <v>22.202400000000125</v>
      </c>
      <c r="H37" s="27">
        <f t="shared" si="3"/>
        <v>0.9925296079944903</v>
      </c>
      <c r="I37" s="27">
        <f t="shared" si="1"/>
        <v>0.6300249374374881</v>
      </c>
    </row>
    <row r="38" spans="1:9" ht="67.5">
      <c r="A38" s="10" t="s">
        <v>88</v>
      </c>
      <c r="B38" s="19" t="s">
        <v>11</v>
      </c>
      <c r="C38" s="26">
        <v>34432.3436</v>
      </c>
      <c r="D38" s="26">
        <v>34432.3436</v>
      </c>
      <c r="E38" s="26">
        <v>16923.674</v>
      </c>
      <c r="F38" s="26">
        <v>15893.10835</v>
      </c>
      <c r="G38" s="26">
        <f t="shared" si="2"/>
        <v>1030.5656499999986</v>
      </c>
      <c r="H38" s="27">
        <f t="shared" si="3"/>
        <v>0.9391050873468728</v>
      </c>
      <c r="I38" s="27">
        <f t="shared" si="1"/>
        <v>0.46157498120459045</v>
      </c>
    </row>
    <row r="39" spans="1:9" ht="74.25" customHeight="1">
      <c r="A39" s="8" t="s">
        <v>39</v>
      </c>
      <c r="B39" s="20" t="s">
        <v>117</v>
      </c>
      <c r="C39" s="24">
        <f>SUM(C40:C44)</f>
        <v>29234.100189999997</v>
      </c>
      <c r="D39" s="24">
        <f>SUM(D40:D44)</f>
        <v>29234.100189999997</v>
      </c>
      <c r="E39" s="24">
        <f>SUM(E40:E44)</f>
        <v>9884.00926</v>
      </c>
      <c r="F39" s="24">
        <f>SUM(F40:F44)</f>
        <v>9786.83495</v>
      </c>
      <c r="G39" s="24">
        <f t="shared" si="2"/>
        <v>97.17431000000033</v>
      </c>
      <c r="H39" s="25">
        <f t="shared" si="3"/>
        <v>0.9901685330877563</v>
      </c>
      <c r="I39" s="25">
        <f t="shared" si="1"/>
        <v>0.3347746257416107</v>
      </c>
    </row>
    <row r="40" spans="1:9" ht="25.5">
      <c r="A40" s="9" t="s">
        <v>40</v>
      </c>
      <c r="B40" s="19" t="s">
        <v>90</v>
      </c>
      <c r="C40" s="26">
        <v>36.886</v>
      </c>
      <c r="D40" s="26">
        <v>36.886</v>
      </c>
      <c r="E40" s="26">
        <v>36.886</v>
      </c>
      <c r="F40" s="26">
        <v>35.08865</v>
      </c>
      <c r="G40" s="26">
        <f t="shared" si="2"/>
        <v>1.7973500000000016</v>
      </c>
      <c r="H40" s="27">
        <f t="shared" si="3"/>
        <v>0.9512728406441467</v>
      </c>
      <c r="I40" s="27">
        <f aca="true" t="shared" si="4" ref="I40:I71">F40/D40</f>
        <v>0.9512728406441467</v>
      </c>
    </row>
    <row r="41" spans="1:9" ht="103.5" customHeight="1">
      <c r="A41" s="9" t="s">
        <v>41</v>
      </c>
      <c r="B41" s="19" t="s">
        <v>91</v>
      </c>
      <c r="C41" s="26">
        <v>1987.672</v>
      </c>
      <c r="D41" s="26">
        <v>1987.672</v>
      </c>
      <c r="E41" s="26">
        <v>400.3999</v>
      </c>
      <c r="F41" s="26">
        <v>316.20918</v>
      </c>
      <c r="G41" s="26">
        <f t="shared" si="2"/>
        <v>84.19072</v>
      </c>
      <c r="H41" s="27">
        <f t="shared" si="3"/>
        <v>0.7897334140193342</v>
      </c>
      <c r="I41" s="27">
        <f t="shared" si="4"/>
        <v>0.15908519111805167</v>
      </c>
    </row>
    <row r="42" spans="1:9" ht="53.25" customHeight="1">
      <c r="A42" s="9" t="s">
        <v>42</v>
      </c>
      <c r="B42" s="19" t="s">
        <v>60</v>
      </c>
      <c r="C42" s="26">
        <v>4552.54519</v>
      </c>
      <c r="D42" s="26">
        <v>4552.54519</v>
      </c>
      <c r="E42" s="26">
        <v>598.764</v>
      </c>
      <c r="F42" s="26">
        <v>598.46352</v>
      </c>
      <c r="G42" s="26">
        <f t="shared" si="2"/>
        <v>0.3004799999999932</v>
      </c>
      <c r="H42" s="27">
        <f t="shared" si="3"/>
        <v>0.9994981662224182</v>
      </c>
      <c r="I42" s="27">
        <f t="shared" si="4"/>
        <v>0.1314569092723273</v>
      </c>
    </row>
    <row r="43" spans="1:9" ht="50.25" customHeight="1">
      <c r="A43" s="9" t="s">
        <v>43</v>
      </c>
      <c r="B43" s="19" t="s">
        <v>63</v>
      </c>
      <c r="C43" s="26">
        <v>310.5</v>
      </c>
      <c r="D43" s="26">
        <v>310.5</v>
      </c>
      <c r="E43" s="26">
        <v>223.5</v>
      </c>
      <c r="F43" s="26">
        <v>223.5</v>
      </c>
      <c r="G43" s="26">
        <f t="shared" si="2"/>
        <v>0</v>
      </c>
      <c r="H43" s="27">
        <f t="shared" si="3"/>
        <v>1</v>
      </c>
      <c r="I43" s="27">
        <f t="shared" si="4"/>
        <v>0.7198067632850241</v>
      </c>
    </row>
    <row r="44" spans="1:9" ht="74.25" customHeight="1">
      <c r="A44" s="9" t="s">
        <v>44</v>
      </c>
      <c r="B44" s="19" t="s">
        <v>118</v>
      </c>
      <c r="C44" s="26">
        <v>22346.497</v>
      </c>
      <c r="D44" s="26">
        <v>22346.497</v>
      </c>
      <c r="E44" s="26">
        <v>8624.45936</v>
      </c>
      <c r="F44" s="26">
        <v>8613.5736</v>
      </c>
      <c r="G44" s="26">
        <f t="shared" si="2"/>
        <v>10.885760000001028</v>
      </c>
      <c r="H44" s="27">
        <f aca="true" t="shared" si="5" ref="H44:H61">F44/E44</f>
        <v>0.998737803780433</v>
      </c>
      <c r="I44" s="27">
        <f t="shared" si="4"/>
        <v>0.38545520579802733</v>
      </c>
    </row>
    <row r="45" spans="1:9" ht="96" customHeight="1">
      <c r="A45" s="8" t="s">
        <v>45</v>
      </c>
      <c r="B45" s="20" t="s">
        <v>127</v>
      </c>
      <c r="C45" s="24">
        <f>SUM(C46:C47)</f>
        <v>690.466</v>
      </c>
      <c r="D45" s="24">
        <f>SUM(D46:D47)</f>
        <v>690.466</v>
      </c>
      <c r="E45" s="24">
        <f>SUM(E46:E47)</f>
        <v>162.165</v>
      </c>
      <c r="F45" s="24">
        <f>SUM(F46:F47)</f>
        <v>162.16425</v>
      </c>
      <c r="G45" s="24">
        <f t="shared" si="2"/>
        <v>0.0007499999999822649</v>
      </c>
      <c r="H45" s="25">
        <f t="shared" si="5"/>
        <v>0.9999953750809362</v>
      </c>
      <c r="I45" s="25">
        <f t="shared" si="4"/>
        <v>0.23486203520520924</v>
      </c>
    </row>
    <row r="46" spans="1:9" ht="78" customHeight="1">
      <c r="A46" s="10" t="s">
        <v>46</v>
      </c>
      <c r="B46" s="19" t="s">
        <v>97</v>
      </c>
      <c r="C46" s="26">
        <v>468.799</v>
      </c>
      <c r="D46" s="26">
        <v>468.799</v>
      </c>
      <c r="E46" s="26">
        <v>57.498</v>
      </c>
      <c r="F46" s="26">
        <v>57.498</v>
      </c>
      <c r="G46" s="26">
        <f t="shared" si="2"/>
        <v>0</v>
      </c>
      <c r="H46" s="27">
        <f t="shared" si="5"/>
        <v>1</v>
      </c>
      <c r="I46" s="27">
        <f t="shared" si="4"/>
        <v>0.12264957903067199</v>
      </c>
    </row>
    <row r="47" spans="1:9" ht="56.25" customHeight="1">
      <c r="A47" s="10" t="s">
        <v>47</v>
      </c>
      <c r="B47" s="19" t="s">
        <v>98</v>
      </c>
      <c r="C47" s="26">
        <v>221.667</v>
      </c>
      <c r="D47" s="26">
        <v>221.667</v>
      </c>
      <c r="E47" s="26">
        <v>104.667</v>
      </c>
      <c r="F47" s="26">
        <v>104.66625</v>
      </c>
      <c r="G47" s="26">
        <f t="shared" si="2"/>
        <v>0.0007499999999964757</v>
      </c>
      <c r="H47" s="27">
        <f t="shared" si="5"/>
        <v>0.9999928344177248</v>
      </c>
      <c r="I47" s="27">
        <f t="shared" si="4"/>
        <v>0.4721778613866746</v>
      </c>
    </row>
    <row r="48" spans="1:9" ht="75" customHeight="1">
      <c r="A48" s="8" t="s">
        <v>48</v>
      </c>
      <c r="B48" s="20" t="s">
        <v>119</v>
      </c>
      <c r="C48" s="24">
        <f>SUM(C49:C53)</f>
        <v>237813.52710999997</v>
      </c>
      <c r="D48" s="24">
        <f>SUM(D49:D53)</f>
        <v>237813.52710999997</v>
      </c>
      <c r="E48" s="24">
        <f>SUM(E49:E53)</f>
        <v>90479.57485</v>
      </c>
      <c r="F48" s="24">
        <f>SUM(F49:F53)</f>
        <v>79243.33975</v>
      </c>
      <c r="G48" s="24">
        <f t="shared" si="2"/>
        <v>11236.235100000005</v>
      </c>
      <c r="H48" s="25">
        <f t="shared" si="5"/>
        <v>0.8758146784108147</v>
      </c>
      <c r="I48" s="25">
        <f t="shared" si="4"/>
        <v>0.333216283837993</v>
      </c>
    </row>
    <row r="49" spans="1:9" ht="75" customHeight="1">
      <c r="A49" s="10" t="s">
        <v>49</v>
      </c>
      <c r="B49" s="19" t="s">
        <v>96</v>
      </c>
      <c r="C49" s="26">
        <v>18829.51129</v>
      </c>
      <c r="D49" s="26">
        <v>18829.51129</v>
      </c>
      <c r="E49" s="26">
        <v>4278.43131</v>
      </c>
      <c r="F49" s="26">
        <v>4193.66841</v>
      </c>
      <c r="G49" s="26">
        <f t="shared" si="2"/>
        <v>84.76289999999972</v>
      </c>
      <c r="H49" s="27">
        <f t="shared" si="5"/>
        <v>0.9801883228084362</v>
      </c>
      <c r="I49" s="27">
        <f t="shared" si="4"/>
        <v>0.22271785737886776</v>
      </c>
    </row>
    <row r="50" spans="1:9" ht="53.25" customHeight="1">
      <c r="A50" s="10" t="s">
        <v>50</v>
      </c>
      <c r="B50" s="19" t="s">
        <v>61</v>
      </c>
      <c r="C50" s="26">
        <v>133135.661</v>
      </c>
      <c r="D50" s="26">
        <v>133135.661</v>
      </c>
      <c r="E50" s="26">
        <v>53604.59154</v>
      </c>
      <c r="F50" s="26">
        <v>44038.22735</v>
      </c>
      <c r="G50" s="26">
        <f t="shared" si="2"/>
        <v>9566.36419</v>
      </c>
      <c r="H50" s="27">
        <f t="shared" si="5"/>
        <v>0.8215383437282321</v>
      </c>
      <c r="I50" s="27">
        <f t="shared" si="4"/>
        <v>0.3307770962281849</v>
      </c>
    </row>
    <row r="51" spans="1:9" ht="76.5" customHeight="1">
      <c r="A51" s="10" t="s">
        <v>51</v>
      </c>
      <c r="B51" s="19" t="s">
        <v>66</v>
      </c>
      <c r="C51" s="26">
        <v>535</v>
      </c>
      <c r="D51" s="26">
        <v>535</v>
      </c>
      <c r="E51" s="26">
        <v>0</v>
      </c>
      <c r="F51" s="26">
        <v>0</v>
      </c>
      <c r="G51" s="26">
        <f t="shared" si="2"/>
        <v>0</v>
      </c>
      <c r="H51" s="27"/>
      <c r="I51" s="27">
        <f t="shared" si="4"/>
        <v>0</v>
      </c>
    </row>
    <row r="52" spans="1:9" ht="31.5" customHeight="1">
      <c r="A52" s="10" t="s">
        <v>52</v>
      </c>
      <c r="B52" s="19" t="s">
        <v>76</v>
      </c>
      <c r="C52" s="26">
        <v>26086.96782</v>
      </c>
      <c r="D52" s="26">
        <v>26086.96782</v>
      </c>
      <c r="E52" s="26">
        <v>2921</v>
      </c>
      <c r="F52" s="26">
        <v>2699</v>
      </c>
      <c r="G52" s="26">
        <f t="shared" si="2"/>
        <v>222</v>
      </c>
      <c r="H52" s="27">
        <f t="shared" si="5"/>
        <v>0.9239986306059569</v>
      </c>
      <c r="I52" s="27">
        <f t="shared" si="4"/>
        <v>0.10346162185743824</v>
      </c>
    </row>
    <row r="53" spans="1:9" ht="122.25" customHeight="1">
      <c r="A53" s="10" t="s">
        <v>79</v>
      </c>
      <c r="B53" s="19" t="s">
        <v>95</v>
      </c>
      <c r="C53" s="26">
        <v>59226.387</v>
      </c>
      <c r="D53" s="26">
        <v>59226.387</v>
      </c>
      <c r="E53" s="26">
        <v>29675.552</v>
      </c>
      <c r="F53" s="26">
        <v>28312.44399</v>
      </c>
      <c r="G53" s="26">
        <f t="shared" si="2"/>
        <v>1363.10801</v>
      </c>
      <c r="H53" s="27">
        <f t="shared" si="5"/>
        <v>0.9540662963910495</v>
      </c>
      <c r="I53" s="27">
        <f t="shared" si="4"/>
        <v>0.47803766908827305</v>
      </c>
    </row>
    <row r="54" spans="1:9" ht="72" customHeight="1">
      <c r="A54" s="8" t="s">
        <v>53</v>
      </c>
      <c r="B54" s="20" t="s">
        <v>120</v>
      </c>
      <c r="C54" s="24">
        <f>SUM(C55:C59)</f>
        <v>585734.9254199999</v>
      </c>
      <c r="D54" s="24">
        <f>SUM(D55:D59)</f>
        <v>585734.9254199999</v>
      </c>
      <c r="E54" s="24">
        <f>SUM(E55:E59)</f>
        <v>136946.16762999998</v>
      </c>
      <c r="F54" s="24">
        <f>SUM(F55:F59)</f>
        <v>120890.73552</v>
      </c>
      <c r="G54" s="24">
        <f t="shared" si="2"/>
        <v>16055.43210999998</v>
      </c>
      <c r="H54" s="25">
        <f t="shared" si="5"/>
        <v>0.8827609973476701</v>
      </c>
      <c r="I54" s="25">
        <f t="shared" si="4"/>
        <v>0.20639154380851643</v>
      </c>
    </row>
    <row r="55" spans="1:9" ht="29.25" customHeight="1">
      <c r="A55" s="10" t="s">
        <v>54</v>
      </c>
      <c r="B55" s="19" t="s">
        <v>65</v>
      </c>
      <c r="C55" s="26">
        <v>109332.86317</v>
      </c>
      <c r="D55" s="26">
        <v>109332.86317</v>
      </c>
      <c r="E55" s="26">
        <v>46089.72474</v>
      </c>
      <c r="F55" s="26">
        <v>40756.002</v>
      </c>
      <c r="G55" s="26">
        <f t="shared" si="2"/>
        <v>5333.722739999997</v>
      </c>
      <c r="H55" s="27">
        <f t="shared" si="5"/>
        <v>0.8842752311911508</v>
      </c>
      <c r="I55" s="27">
        <f t="shared" si="4"/>
        <v>0.3727699139885243</v>
      </c>
    </row>
    <row r="56" spans="1:9" ht="45">
      <c r="A56" s="10" t="s">
        <v>55</v>
      </c>
      <c r="B56" s="19" t="s">
        <v>64</v>
      </c>
      <c r="C56" s="26">
        <v>242856.589</v>
      </c>
      <c r="D56" s="26">
        <v>242856.589</v>
      </c>
      <c r="E56" s="26">
        <v>71305.28689</v>
      </c>
      <c r="F56" s="26">
        <v>60621.99986</v>
      </c>
      <c r="G56" s="26">
        <f t="shared" si="2"/>
        <v>10683.28703</v>
      </c>
      <c r="H56" s="27">
        <f t="shared" si="5"/>
        <v>0.8501753867636672</v>
      </c>
      <c r="I56" s="27">
        <f t="shared" si="4"/>
        <v>0.2496205687052617</v>
      </c>
    </row>
    <row r="57" spans="1:9" ht="56.25" customHeight="1">
      <c r="A57" s="10" t="s">
        <v>99</v>
      </c>
      <c r="B57" s="19" t="s">
        <v>94</v>
      </c>
      <c r="C57" s="26">
        <v>211600.196</v>
      </c>
      <c r="D57" s="26">
        <v>211600.196</v>
      </c>
      <c r="E57" s="26">
        <v>17207.892</v>
      </c>
      <c r="F57" s="26">
        <v>17207.88926</v>
      </c>
      <c r="G57" s="26">
        <f t="shared" si="2"/>
        <v>0.0027399999999033753</v>
      </c>
      <c r="H57" s="27">
        <f t="shared" si="5"/>
        <v>0.9999998407707348</v>
      </c>
      <c r="I57" s="27">
        <f t="shared" si="4"/>
        <v>0.08132265274461277</v>
      </c>
    </row>
    <row r="58" spans="1:9" ht="99" customHeight="1">
      <c r="A58" s="10" t="s">
        <v>100</v>
      </c>
      <c r="B58" s="19" t="s">
        <v>73</v>
      </c>
      <c r="C58" s="26">
        <v>4974.107</v>
      </c>
      <c r="D58" s="26">
        <v>4974.107</v>
      </c>
      <c r="E58" s="26">
        <v>2001.051</v>
      </c>
      <c r="F58" s="26">
        <v>1962.63157</v>
      </c>
      <c r="G58" s="26">
        <f t="shared" si="2"/>
        <v>38.41942999999992</v>
      </c>
      <c r="H58" s="27">
        <f t="shared" si="5"/>
        <v>0.9808003744032512</v>
      </c>
      <c r="I58" s="27">
        <f t="shared" si="4"/>
        <v>0.3945696322978175</v>
      </c>
    </row>
    <row r="59" spans="1:9" ht="48.75" customHeight="1">
      <c r="A59" s="10" t="s">
        <v>101</v>
      </c>
      <c r="B59" s="19" t="s">
        <v>75</v>
      </c>
      <c r="C59" s="26">
        <v>16971.17025</v>
      </c>
      <c r="D59" s="26">
        <v>16971.17025</v>
      </c>
      <c r="E59" s="26">
        <v>342.213</v>
      </c>
      <c r="F59" s="26">
        <v>342.21283</v>
      </c>
      <c r="G59" s="26">
        <f t="shared" si="2"/>
        <v>0.0001700000000255386</v>
      </c>
      <c r="H59" s="27">
        <f t="shared" si="5"/>
        <v>0.9999995032333663</v>
      </c>
      <c r="I59" s="27">
        <f t="shared" si="4"/>
        <v>0.020164362560678453</v>
      </c>
    </row>
    <row r="60" spans="1:9" ht="75.75" customHeight="1">
      <c r="A60" s="8" t="s">
        <v>56</v>
      </c>
      <c r="B60" s="20" t="s">
        <v>121</v>
      </c>
      <c r="C60" s="24">
        <f>SUM(C61:C62)</f>
        <v>582645.18909</v>
      </c>
      <c r="D60" s="24">
        <f>SUM(D61:D62)</f>
        <v>582645.18909</v>
      </c>
      <c r="E60" s="24">
        <f>SUM(E61:E62)</f>
        <v>89216.77945</v>
      </c>
      <c r="F60" s="24">
        <f>SUM(F61:F62)</f>
        <v>88993.69945</v>
      </c>
      <c r="G60" s="24">
        <f t="shared" si="2"/>
        <v>223.08000000000175</v>
      </c>
      <c r="H60" s="25">
        <f t="shared" si="5"/>
        <v>0.9974995734953085</v>
      </c>
      <c r="I60" s="25">
        <f t="shared" si="4"/>
        <v>0.15274081227546757</v>
      </c>
    </row>
    <row r="61" spans="1:9" ht="57" customHeight="1">
      <c r="A61" s="10" t="s">
        <v>102</v>
      </c>
      <c r="B61" s="19" t="s">
        <v>93</v>
      </c>
      <c r="C61" s="26">
        <v>444797.49171</v>
      </c>
      <c r="D61" s="26">
        <v>444797.49171</v>
      </c>
      <c r="E61" s="26">
        <v>89216.77945</v>
      </c>
      <c r="F61" s="26">
        <v>88993.69945</v>
      </c>
      <c r="G61" s="26">
        <f t="shared" si="2"/>
        <v>223.08000000000175</v>
      </c>
      <c r="H61" s="27">
        <f t="shared" si="5"/>
        <v>0.9974995734953085</v>
      </c>
      <c r="I61" s="27">
        <f t="shared" si="4"/>
        <v>0.20007689141381738</v>
      </c>
    </row>
    <row r="62" spans="1:9" ht="74.25" customHeight="1">
      <c r="A62" s="10" t="s">
        <v>103</v>
      </c>
      <c r="B62" s="19" t="s">
        <v>67</v>
      </c>
      <c r="C62" s="26">
        <v>137847.69738</v>
      </c>
      <c r="D62" s="26">
        <v>137847.69738</v>
      </c>
      <c r="E62" s="26">
        <v>0</v>
      </c>
      <c r="F62" s="26">
        <v>0</v>
      </c>
      <c r="G62" s="26">
        <f t="shared" si="2"/>
        <v>0</v>
      </c>
      <c r="H62" s="27" t="e">
        <f aca="true" t="shared" si="6" ref="H62:H69">F62/E62</f>
        <v>#DIV/0!</v>
      </c>
      <c r="I62" s="27">
        <f t="shared" si="4"/>
        <v>0</v>
      </c>
    </row>
    <row r="63" spans="1:9" ht="81" customHeight="1">
      <c r="A63" s="8" t="s">
        <v>57</v>
      </c>
      <c r="B63" s="20" t="s">
        <v>122</v>
      </c>
      <c r="C63" s="24">
        <v>251468.526</v>
      </c>
      <c r="D63" s="24">
        <v>251468.526</v>
      </c>
      <c r="E63" s="24">
        <v>155750.29731</v>
      </c>
      <c r="F63" s="24">
        <v>146909.44677</v>
      </c>
      <c r="G63" s="24">
        <f t="shared" si="2"/>
        <v>8840.850539999985</v>
      </c>
      <c r="H63" s="25">
        <f t="shared" si="6"/>
        <v>0.9432370230253656</v>
      </c>
      <c r="I63" s="25">
        <f t="shared" si="4"/>
        <v>0.5842060996929691</v>
      </c>
    </row>
    <row r="64" spans="1:9" ht="50.25" customHeight="1">
      <c r="A64" s="8" t="s">
        <v>58</v>
      </c>
      <c r="B64" s="20" t="s">
        <v>123</v>
      </c>
      <c r="C64" s="24">
        <f>SUM(C65:C67)</f>
        <v>25060.037</v>
      </c>
      <c r="D64" s="24">
        <f>SUM(D65:D67)</f>
        <v>25060.037</v>
      </c>
      <c r="E64" s="24">
        <f>SUM(E65:E67)</f>
        <v>5780.36051</v>
      </c>
      <c r="F64" s="24">
        <f>SUM(F65:F67)</f>
        <v>5618.83748</v>
      </c>
      <c r="G64" s="24">
        <f t="shared" si="2"/>
        <v>161.5230300000003</v>
      </c>
      <c r="H64" s="25">
        <f t="shared" si="6"/>
        <v>0.9720565819864408</v>
      </c>
      <c r="I64" s="25">
        <f t="shared" si="4"/>
        <v>0.22421505123875116</v>
      </c>
    </row>
    <row r="65" spans="1:9" ht="45">
      <c r="A65" s="10" t="s">
        <v>105</v>
      </c>
      <c r="B65" s="19" t="s">
        <v>92</v>
      </c>
      <c r="C65" s="26">
        <v>1559.792</v>
      </c>
      <c r="D65" s="26">
        <v>1559.792</v>
      </c>
      <c r="E65" s="26">
        <v>65</v>
      </c>
      <c r="F65" s="26">
        <v>65</v>
      </c>
      <c r="G65" s="26">
        <f t="shared" si="2"/>
        <v>0</v>
      </c>
      <c r="H65" s="27">
        <v>0</v>
      </c>
      <c r="I65" s="27">
        <f t="shared" si="4"/>
        <v>0.04167222296306174</v>
      </c>
    </row>
    <row r="66" spans="1:9" ht="45">
      <c r="A66" s="10" t="s">
        <v>106</v>
      </c>
      <c r="B66" s="19" t="s">
        <v>12</v>
      </c>
      <c r="C66" s="26">
        <v>11000</v>
      </c>
      <c r="D66" s="26">
        <v>11000</v>
      </c>
      <c r="E66" s="26">
        <v>83.09051</v>
      </c>
      <c r="F66" s="26">
        <v>83.09051</v>
      </c>
      <c r="G66" s="26">
        <f t="shared" si="2"/>
        <v>0</v>
      </c>
      <c r="H66" s="27">
        <f t="shared" si="6"/>
        <v>1</v>
      </c>
      <c r="I66" s="27">
        <f t="shared" si="4"/>
        <v>0.007553682727272727</v>
      </c>
    </row>
    <row r="67" spans="1:9" ht="83.25" customHeight="1">
      <c r="A67" s="10" t="s">
        <v>107</v>
      </c>
      <c r="B67" s="19" t="s">
        <v>124</v>
      </c>
      <c r="C67" s="26">
        <v>12500.245</v>
      </c>
      <c r="D67" s="26">
        <v>12500.245</v>
      </c>
      <c r="E67" s="26">
        <v>5632.27</v>
      </c>
      <c r="F67" s="26">
        <v>5470.74697</v>
      </c>
      <c r="G67" s="26">
        <f t="shared" si="2"/>
        <v>161.5230300000003</v>
      </c>
      <c r="H67" s="27">
        <f t="shared" si="6"/>
        <v>0.9713218595699424</v>
      </c>
      <c r="I67" s="27">
        <f t="shared" si="4"/>
        <v>0.4376511796368791</v>
      </c>
    </row>
    <row r="68" spans="1:9" ht="72.75" customHeight="1">
      <c r="A68" s="8" t="s">
        <v>59</v>
      </c>
      <c r="B68" s="20" t="s">
        <v>125</v>
      </c>
      <c r="C68" s="24">
        <v>950.4</v>
      </c>
      <c r="D68" s="24">
        <v>950.4</v>
      </c>
      <c r="E68" s="24">
        <v>950.4</v>
      </c>
      <c r="F68" s="24">
        <v>950.4</v>
      </c>
      <c r="G68" s="24">
        <f t="shared" si="2"/>
        <v>0</v>
      </c>
      <c r="H68" s="25">
        <f t="shared" si="6"/>
        <v>1</v>
      </c>
      <c r="I68" s="25">
        <f t="shared" si="4"/>
        <v>1</v>
      </c>
    </row>
    <row r="69" spans="1:9" ht="81" customHeight="1">
      <c r="A69" s="8" t="s">
        <v>104</v>
      </c>
      <c r="B69" s="20" t="s">
        <v>126</v>
      </c>
      <c r="C69" s="24">
        <v>55424.122</v>
      </c>
      <c r="D69" s="24">
        <v>55424.122</v>
      </c>
      <c r="E69" s="24">
        <v>8102.65119</v>
      </c>
      <c r="F69" s="24">
        <v>2316.2409</v>
      </c>
      <c r="G69" s="24">
        <f t="shared" si="2"/>
        <v>5786.41029</v>
      </c>
      <c r="H69" s="25">
        <f t="shared" si="6"/>
        <v>0.28586210188322325</v>
      </c>
      <c r="I69" s="25">
        <f t="shared" si="4"/>
        <v>0.04179120600232512</v>
      </c>
    </row>
    <row r="70" spans="1:9" ht="56.25" customHeight="1">
      <c r="A70" s="22" t="s">
        <v>136</v>
      </c>
      <c r="B70" s="40" t="s">
        <v>135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ht="50.25" customHeight="1">
      <c r="A71" s="11"/>
      <c r="B71" s="28" t="s">
        <v>0</v>
      </c>
      <c r="C71" s="23">
        <f>C8+C10+C18+C19+C22+C26+C31+C39+C45+C48+C54+C60+C63+C64+C68+C69+C70</f>
        <v>5022541.06894</v>
      </c>
      <c r="D71" s="23">
        <f>D8+D10+D18+D19+D22+D26+D31+D39+D45+D48+D54+D60+D63+D64+D68+D69+D70</f>
        <v>5022541.06894</v>
      </c>
      <c r="E71" s="23">
        <f>E8+E10+E18+E19+E22+E26+E31+E39+E45+E48+E54+E60+E63+E64+E68+E69+E70</f>
        <v>2033416.6374299997</v>
      </c>
      <c r="F71" s="23">
        <f>F8+F10+F18+F19+F22+F26+F31+F39+F45+F48+F54+F60+F63+F64+F68+F69+F70</f>
        <v>1940143.3476900002</v>
      </c>
      <c r="G71" s="23">
        <f>G8+G10+G18+G19+G22+G26+G31+G39+G45+G48+G54+G60+G63+G64+G68+G69+G70</f>
        <v>93273.28973999975</v>
      </c>
      <c r="H71" s="21">
        <f>F71/E71</f>
        <v>0.9541297695597268</v>
      </c>
      <c r="I71" s="21">
        <f t="shared" si="4"/>
        <v>0.38628720423772755</v>
      </c>
    </row>
    <row r="73" spans="5:6" ht="22.5">
      <c r="E73" s="16"/>
      <c r="F73" s="17"/>
    </row>
  </sheetData>
  <sheetProtection/>
  <mergeCells count="5">
    <mergeCell ref="A5:I5"/>
    <mergeCell ref="A1:I1"/>
    <mergeCell ref="A4:I4"/>
    <mergeCell ref="A2:I2"/>
    <mergeCell ref="A3:I3"/>
  </mergeCells>
  <printOptions/>
  <pageMargins left="0.38" right="0.2362204724409449" top="0.48" bottom="0.35" header="0.26" footer="0.28"/>
  <pageSetup fitToHeight="4" fitToWidth="1" horizontalDpi="600" verticalDpi="600" orientation="landscape" paperSize="9" scale="4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АСГО</cp:lastModifiedBy>
  <cp:lastPrinted>2023-08-14T04:29:58Z</cp:lastPrinted>
  <dcterms:created xsi:type="dcterms:W3CDTF">2017-01-18T05:13:07Z</dcterms:created>
  <dcterms:modified xsi:type="dcterms:W3CDTF">2023-09-06T09:17:09Z</dcterms:modified>
  <cp:category/>
  <cp:version/>
  <cp:contentType/>
  <cp:contentStatus/>
</cp:coreProperties>
</file>