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896" activeTab="0"/>
  </bookViews>
  <sheets>
    <sheet name="свод 1-2023" sheetId="1" r:id="rId1"/>
  </sheets>
  <definedNames>
    <definedName name="_xlnm.Print_Titles" localSheetId="0">'свод 1-2023'!$7:$9</definedName>
  </definedNames>
  <calcPr fullCalcOnLoad="1"/>
</workbook>
</file>

<file path=xl/sharedStrings.xml><?xml version="1.0" encoding="utf-8"?>
<sst xmlns="http://schemas.openxmlformats.org/spreadsheetml/2006/main" count="1218" uniqueCount="682">
  <si>
    <t>Проведение рейда «Малыш» по выявлению безнадзорных детей до 3-х лет</t>
  </si>
  <si>
    <t>Паспортизация автомобильных дорог Серовского городского округа</t>
  </si>
  <si>
    <t xml:space="preserve">  Обслуживание, содержание железнодорожного переезда на перегоне Дровяное-Поперечный</t>
  </si>
  <si>
    <t>Ремонт автодороги по ул. Партизанская от Белореченской до ул. Советская (ливневая канализация)</t>
  </si>
  <si>
    <t>Проведение инструментальной диагностики состояния автомобильных дорог общего пользования</t>
  </si>
  <si>
    <t>Содержание Киселевского гидроузла</t>
  </si>
  <si>
    <t>Содержание ГТС на реке Сотринка</t>
  </si>
  <si>
    <t>Приобретение бланков специальных разрешений на движение по автомобильным дорогам тяжеловестного и (или) крупногабаритного транспортного средства, карт маршрутов</t>
  </si>
  <si>
    <t>ПОДПРОГРАММА 3. РАЗВИТИЕ И ОБЕСПЕЧЕНИЕ СОХРАННОСТИ СЕТИ АВТОМОБИЛЬНЫХ ДОРОГ НА ТЕРРИТОРИИ СЕРОВСКОГО ГОРОДСКОГО ОКРУГА</t>
  </si>
  <si>
    <t>Реконструкция автомобильной дороги по ул.Заславского в т.ч. ПИР</t>
  </si>
  <si>
    <t>Реконструкция автомобильной дороги по ул.Короленко в т.ч. ПИР</t>
  </si>
  <si>
    <t>Строительство улично-дорожной сети мкр.Надеждинский (комплекс I), в т.ч. ПИР</t>
  </si>
  <si>
    <t>Реконструкция автомобильной дороги по ул. Луначарского на участке от ул. Пржевальского до ул. Луначарского, 140, в т.ч. ПИР</t>
  </si>
  <si>
    <t>Капитальный ремонт автомобильных дорог общего пользования местного значения, в т.ч. ПИР</t>
  </si>
  <si>
    <t>Капитальный ремонт автомобильной дороги по ул. Пржевальского на участке от ул. Ленина до ул. Короленко</t>
  </si>
  <si>
    <t>Обработка (дезинфекция) мест общего пользования МКД</t>
  </si>
  <si>
    <t>Осуществление государственного полномочия Свердловской области в сфереорганизации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</si>
  <si>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</si>
  <si>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Оплата проезда больных туберкулезом и сопровождающих лиц на лечение, консультацию и лечение и обратно</t>
  </si>
  <si>
    <t>ПОДПРОГРАММА  5. КОМПЛЕКСНОЕ БЛАГОУСРОЙСТВО ОБЪЕКОВ СОЦИАЛЬНОЙ И ЖИЛИЩНОЙ СФЕРЫ</t>
  </si>
  <si>
    <t>Благоусройство детских игровых площадок, в т.ч. ПИР</t>
  </si>
  <si>
    <t>Благоустройство общественной территории по ул. Р. Молодежи, "Сиреневый бульвар", в т.ч. ПИР (экспертиза)</t>
  </si>
  <si>
    <t>Благоустройство детских игровых площадок, в т.ч. ПИР</t>
  </si>
  <si>
    <t xml:space="preserve"> Ремонт асфальтового покрытия дворовых территорий многоквартирных домов</t>
  </si>
  <si>
    <t>Благоустройство дворовой территории жилого дома № 4 по ул. Кирова в г. Серов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</si>
  <si>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</si>
  <si>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</si>
  <si>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</si>
  <si>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</si>
  <si>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</si>
  <si>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</si>
  <si>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</si>
  <si>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</si>
  <si>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</si>
  <si>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</si>
  <si>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</si>
  <si>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</si>
  <si>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</si>
  <si>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Проведение социально значимых мероприятий:</t>
  </si>
  <si>
    <t>32</t>
  </si>
  <si>
    <t>33</t>
  </si>
  <si>
    <t>34</t>
  </si>
  <si>
    <t>35</t>
  </si>
  <si>
    <t xml:space="preserve">Оплата  произведена  1781 семье в полном объеме в соответствии с действующим законодательством.  </t>
  </si>
  <si>
    <t xml:space="preserve">Оплата  произведена 4585 получателям полном в объеме в соответствии с действующим законодательством.  </t>
  </si>
  <si>
    <t xml:space="preserve">Оплата  произведена 9245 получателям в полном объеме в соответствии с действующим законодательством.  </t>
  </si>
  <si>
    <t>Заявительный характер.</t>
  </si>
  <si>
    <t>Заработная плата, перечисление налогов, оплата за коммунальные и прочие услуги произведена «по факту» потребления на основании актов выполненных работ.</t>
  </si>
  <si>
    <t>Оказание помощи на оздоровление пенсионерам, состоящим на учете в Местном отделении Свердловской областной общественной организации ветеранов войны, труда, боевых действий, государственной службы, пенсионеров Серовского городского округа</t>
  </si>
  <si>
    <t>Оказание материальной помощи на лечение и зубопротезирование ветеранам боевых действий</t>
  </si>
  <si>
    <t>Оказание материальной помощи ветеранам ВОВ в связи с традиционно считающимися юбилейными датами, начиная с 90-летия, получившим персональное поздравление Президента Российской Федерации (1000,0 руб./чел.)</t>
  </si>
  <si>
    <t>Поощрение актива общественных организаций</t>
  </si>
  <si>
    <t>Оказание материальной помощи для приобретения жилья гражданам, поступившим на работу в муниципальную общеобразовательную организацию Серовского городского округа или государственное автономное учреждение здравоохранения Свердловской области «Серовская городская больница» в размере 1 000 000 руб.</t>
  </si>
  <si>
    <t>Субсидии автономным учреждениям на финансовое обеспечение муниципального задания</t>
  </si>
  <si>
    <t>Субсидии бюджетным учреждениям на финансовое обеспечение муниципального задания</t>
  </si>
  <si>
    <t>Финансирование расходов, связанных с участием в официальных физкультурных мероприятиях и спортивных мероприятиях</t>
  </si>
  <si>
    <t xml:space="preserve"> Реализация мероприятий по внедрению Всероссийского физкультурно-спортивного комплекса «Готов к труду и обороне» (ГТО)</t>
  </si>
  <si>
    <t>Поддержка муниципальных учреждений спортивной направленности по адаптивной физической культуре и спорту</t>
  </si>
  <si>
    <t>Создание спортивных площадок (оснащение спортивным оборудованием) для занятий уличной гимнастикой</t>
  </si>
  <si>
    <t>Создание условий по выполнению требований по антитеррористической защищенности объектов спорта</t>
  </si>
  <si>
    <t>Приобретение объекта нефинансовых активов, отнесенного к движимому имуществу, за исключением нематериальных активов</t>
  </si>
  <si>
    <t>Осуществление мероприятий по текущему ремонту объектов недвижимого имущества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</si>
  <si>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</si>
  <si>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</si>
  <si>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</si>
  <si>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</si>
  <si>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</si>
  <si>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</si>
  <si>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</si>
  <si>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</si>
  <si>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</si>
  <si>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</si>
  <si>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</si>
  <si>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</si>
  <si>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</si>
  <si>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</si>
  <si>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</si>
  <si>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</si>
  <si>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</si>
  <si>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</si>
  <si>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</si>
  <si>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</si>
  <si>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</si>
  <si>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</si>
  <si>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</si>
  <si>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</si>
  <si>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</si>
  <si>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</si>
  <si>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</si>
  <si>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</si>
  <si>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Обеспечение выпуска и размещения видео-аудио роликов и печатной продукции по вопросам профилактики терроризма</t>
  </si>
  <si>
    <t>Приобретение и распространение печатных материалов по вопросам гражданской обороны</t>
  </si>
  <si>
    <t>Монтаж и установка светодиодной вывески</t>
  </si>
  <si>
    <t>Мероприятие по обеспечению организации отдыха детей в каникулярное время, включая мероприятия по обеспечению безопасности их жизни и здоровья</t>
  </si>
  <si>
    <t>Организация отдыха детей и молодежи в загородном лагере «Чайка»</t>
  </si>
  <si>
    <t>Организация подготовительных работ к летней оздоровительной кампании</t>
  </si>
  <si>
    <t>Организация ограниченного функционирования МАУ ДО ООЦ «Чайка» в осенне-зимний, весенний период</t>
  </si>
  <si>
    <r>
      <t>Лагерь труда и отдыха для подростков</t>
    </r>
    <r>
      <rPr>
        <sz val="18"/>
        <color indexed="8"/>
        <rFont val="Liberation Serif"/>
        <family val="1"/>
      </rPr>
      <t>, всего, из них:</t>
    </r>
  </si>
  <si>
    <t>Летние трудовые объединения для временного трудоустройства несовершеннолетних</t>
  </si>
  <si>
    <t>Организация отдыха детей и молодежи в санаторно-оздоровительных комплексах, в том числе в рамках проекта «Поезд здоровья»</t>
  </si>
  <si>
    <t>Обеспечение отдыха отдельных категорий детей в организациях отдыха и их оздоровления, расположенных на побережье Черного моря</t>
  </si>
  <si>
    <t>Организация и проведение муниципальных профессиональных конкурсов и других мероприятий для работников МОУ Серовского городского округа</t>
  </si>
  <si>
    <t>Вручение Премии Главы Серовского городского округа лучшим педагогическим и руководящим работникам</t>
  </si>
  <si>
    <t>Поощрение образовательных организаций, являющихся лучшими по итогам подготовки муниципальных образовательных организаций к новому учебному году и организации оздоровительной кампании, для стимулирования инновационной деятельности</t>
  </si>
  <si>
    <t>Поощрение  работников образовательных организаций благодарственными письмами и почетными грамотами ООА СГО Управление образования</t>
  </si>
  <si>
    <t>Организация и проведение муниципальных мероприятий по поддержке технического творчества обучающихся</t>
  </si>
  <si>
    <t>Организация и проведение муниципальных конкурсов, праздников, олимпиад</t>
  </si>
  <si>
    <t>Участие победителей муниципальных конкурсов, олимпиад, соревнований в областных, окружных, российских, международных конкурсах</t>
  </si>
  <si>
    <t>Стипендия главы Серовского городского округа за успехи в учении, спорте, творческие достижения и социально-значимую деятельность</t>
  </si>
  <si>
    <t>Поездка выпускников-медалистов на встречу с Губернатором Свердловской области</t>
  </si>
  <si>
    <t>Проведен конкурс детского творчества «Созвездие», направленный на укрепление статуса замещающей семьи и значимости ребенка в семье (количество участников - 50 человек).</t>
  </si>
  <si>
    <t>Проведено мероприятие «Форум замещающих семей», направленный на укрепление статуса замещающей семьи и значимости ребенка в семье (количество участников - 120 человек).</t>
  </si>
  <si>
    <t>Проведение рейда «1 сентября» по выявлению несовершеннолетних безнадзорных детей</t>
  </si>
  <si>
    <t>Программа семейного досуга «Мир в нашем доме» для малообеспеченных семей и приемных детей</t>
  </si>
  <si>
    <t>Проведение конкурса детского творчества «Созвездие», направленного на укрепление статуса замещающей семьи и значимости ребенка в семье</t>
  </si>
  <si>
    <t>Проведение мероприятия «Форум замещающих семей», направленного на укрепление статуса замещающей семьи и значимости ребенка в семье</t>
  </si>
  <si>
    <t>Проведение акции «Безопасность детства», направленной на профилактику гибели и травмирования несовершеннолетних</t>
  </si>
  <si>
    <t>Возмещение расходов на бесплатное посещение МАУ «Водный дворец» лицами с ограниченными физическими возможностями здоровья и детьми из малообеспеченных семей</t>
  </si>
  <si>
    <t>Оказание материальной помощи гражданам, оказавшимся в трудной жизненной ситуации</t>
  </si>
  <si>
    <t>Оказание материальной помощи ветеранам-юбилярам (200 руб./чел.)</t>
  </si>
  <si>
    <t>Услуги по доставке материальной помощи ветеранам-юбилярам</t>
  </si>
  <si>
    <t>Материальная помощь на ритуальные услуги работников бюджетной сферы (5 тыс. руб.)</t>
  </si>
  <si>
    <t>Услуги по доставке материальной помощи ко Дню пожилого человека,</t>
  </si>
  <si>
    <t>Услуги по доставке материальной помощи ко Дню Победы</t>
  </si>
  <si>
    <t>Оказание материальной помощи ко Дню Победы участникам ВОВ и труженикам тыла ВОВ</t>
  </si>
  <si>
    <t>Оплата за подписку производилась по фактически оказанным услугам, на основании актов выполненных работ.</t>
  </si>
  <si>
    <t>Реализация   гарантий пенсионного обеспечения  лиц, замещавших  муниципальные должности  и муниципальных служащих</t>
  </si>
  <si>
    <t>Организация и проведение ежегодной диспансеризации лиц, замещающих муниципальные должности на постоянной основе и муниципальных служащих</t>
  </si>
  <si>
    <t>Подпрограмма 1. Социальная поддержка малообеспеченных, неполных, многодетных семей, детей с ограниченными возможностями здоровья и членов их семей, детей-сирот, детей, оставшихся без попечения родителей, а также детей работников бюджетной сферы, мобилизованных лиц, принимающих участие в специальной военной операции на территории Украины, Луганской Народной Республики, Донецкой Народной Республики</t>
  </si>
  <si>
    <t>Всего по муниципальной программе «Дополнительные меры социальной поддержки отдельных категорий граждан  Серовского городского округа» на 2023-2026 годы</t>
  </si>
  <si>
    <t>Размещена информация на 25 стендах Серовского городского округа, опубликовано 180 единиц публикаций о событиях городского округа в сети Интернет</t>
  </si>
  <si>
    <t>Всего по муниципальной программе «Реализация молодежной политики в Серовском городском  округе» на 2021-2026 годы</t>
  </si>
  <si>
    <t>Всего по муниципальной программе «Управление собственностью Серовского городского округа» на 2021-2024 годы</t>
  </si>
  <si>
    <t>Подпрограмма 3. Осуществление градостроительной деятельности</t>
  </si>
  <si>
    <t>Приобретено жилье 2 молодыми семьями за счет средств социальной выплаты. Объем финансирования произведен в полном размере выплат согласно 2 выданным свидетельствам.</t>
  </si>
  <si>
    <t>Оплачены услуги по доставке материальной помощи в 2023 году.</t>
  </si>
  <si>
    <t>Выплачена материальная помощь 22 ветеранам боевых действий согласно утвержденным постановлениям администрации Серовского городского округа на перечисление средств.</t>
  </si>
  <si>
    <t>Субсидии на выполнение муниципального задания МБУК "Централизованная библиотечная система Серовского городского округа"</t>
  </si>
  <si>
    <t>Субсидии на выполнение муниципального задания МБУ Серовский театр драмы им. А.П. Чехова</t>
  </si>
  <si>
    <t>Приобретены книги в количестве 1 758 экз. на сумму 538,84 тыс. руб., предоплата на поставку периодических изданий на 2 полугодие - 621 экз. журналов, 74 комплекта газет на сумму 125,0 тыс. руб.</t>
  </si>
  <si>
    <t>Проведение гастрольной деятельности</t>
  </si>
  <si>
    <t>Капитальные вложения</t>
  </si>
  <si>
    <t>Прочие нужды</t>
  </si>
  <si>
    <t>Приобретение научных, методических, справочных и периодических изданий по муниципальному управлению и муниципальной службе</t>
  </si>
  <si>
    <t>Реализация гарантий для лиц, замещающих должности депутатов Думы Серовского городского округа, от общего количества установленных гарантий, с учетом поступавших обращений</t>
  </si>
  <si>
    <t>Приобретено оборудование, мебель, оргтехника, программное обеспечение, книги для создания модельной библиотеки на базе библиотеки № 7 (МБУК "Централизованная библиотечная система СГО")</t>
  </si>
  <si>
    <t>Субсидии на выполнение муниципального задания МБУК "Городской Дом культуры", МАУ "Центр досуга "Родина", МАУК ДК "Надеждинский", МАУ "Дворец культуры металлургов".</t>
  </si>
  <si>
    <t>Субсидии на выполнение муниципального задания МБУК "Серовский исторический музей"</t>
  </si>
  <si>
    <t>Перечислены средства для предоставления материальной помощи 450 ветеранам-юбилярам по 200 рублей.</t>
  </si>
  <si>
    <t>Сохранение объктов культурного наследия</t>
  </si>
  <si>
    <t>17</t>
  </si>
  <si>
    <t>18</t>
  </si>
  <si>
    <t>Подпрограмма 2. Переселение граждан из аварийного жилищного фонда и жилых помещений, признанных непригодными для проживания</t>
  </si>
  <si>
    <t>Комплексное благоустройство территории по адресу: Свердловская область, г. Серов, мкр. Новая Кола, ул. Углежогов, 10</t>
  </si>
  <si>
    <t>Оплата произведена за фактичнски оказанные услуги.</t>
  </si>
  <si>
    <t>Всего по муниципальной программе «Развитие системы образования в Серовском городском округе» на 2023-2027 годы</t>
  </si>
  <si>
    <t xml:space="preserve">местный бюджет </t>
  </si>
  <si>
    <t xml:space="preserve">областной бюджет 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</si>
  <si>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(за счет средств местного бюджета)</t>
  </si>
  <si>
    <t xml:space="preserve">Предоставление субсидий некоммерческим организациям, не являющимся государственными (муниципальными) учреждениями и образующим инфраструктуру поддержки субъектов малого и среднего предпринимательства
</t>
  </si>
  <si>
    <t>Подпрограмма 2. Управление бюджетным процессом и его совершенствование</t>
  </si>
  <si>
    <t>Подпрограмма 5. Обеспечение реализации муниципальной программы "Управление муниципальными финансами Серовского городского округа до 2024 года"</t>
  </si>
  <si>
    <t>Подпрограмма 3. Управление муниципальным долгом на территории Серовского городского округа</t>
  </si>
  <si>
    <t>экономия по результатам проведения аукционов</t>
  </si>
  <si>
    <t>Заключен муниципальный контракт. Срок исполнения III квартал 2023 года.</t>
  </si>
  <si>
    <t>Заключен муниципальный контракт. Срок действия до 31.12.2023 года. Оплата за услуги производиться ежемесячно.</t>
  </si>
  <si>
    <t>МКУ "УКС" освоение денежных средств запланировано на III-IV квартал</t>
  </si>
  <si>
    <t>Подпрограмма 3. Оказание материальной помощи отдельным категориям граждан</t>
  </si>
  <si>
    <t xml:space="preserve"> - образование</t>
  </si>
  <si>
    <t xml:space="preserve"> - культура;</t>
  </si>
  <si>
    <t xml:space="preserve"> - здравоохранение</t>
  </si>
  <si>
    <t>Подпрограмма 4. Социальная поддержка общественных организаций</t>
  </si>
  <si>
    <t>Подпрограмма 5. Социально значимые мероприятия</t>
  </si>
  <si>
    <t>проведение мероприятия «День памяти о россиянах, исполнявших служебный долг за пределами Отечества»;</t>
  </si>
  <si>
    <t>проведение праздничных мероприятий, посвященных Международному женскому дню, в том числе:</t>
  </si>
  <si>
    <t>- для матерей, вдов погибших военнослужащих;</t>
  </si>
  <si>
    <t>Всего по муниципальной программе «Содействие развитию малого и среднего предпринимательства в Серовском городском округе до 2024 года»</t>
  </si>
  <si>
    <t>Содействие самозанятости безработных граждан</t>
  </si>
  <si>
    <t>Предоставлены субсидии Серовскому фонду поддержки предпринимательства.</t>
  </si>
  <si>
    <t>F2</t>
  </si>
  <si>
    <t>Комплексное благоустройство общественной территории по ул. Рабочей Молодежи "Сиреневый бульвар"</t>
  </si>
  <si>
    <t>Комплексное благоустройство общественной территории в городе Серове, в т.ч. ПИР</t>
  </si>
  <si>
    <t>Всего по муниципальной программе «Обеспечение общественной безопасности на территории Серовского городского округа» на 2021-2027 годы</t>
  </si>
  <si>
    <t>Обеспечение информирования населения, в том числе с использованием уличных информационных стендов «Серовский городской округ. Информация.»</t>
  </si>
  <si>
    <t>ПОДПРОГРАММА 1. ПРОФИЛАКТИКА ТЕРРОРИЗМА, МИНИМИЗАЦИЯ И (ИЛИ) ЛИКВИДАЦИЯ ПОСЛЕДСТВИЙ ЕГО ПРОЯВЛЕНИЙ</t>
  </si>
  <si>
    <t>ПОДПРОГРАММА 2. ПРОФИЛАКТИКА ЭКСТРЕМИЗМА</t>
  </si>
  <si>
    <t>Реализация положения по организации профессионального образования и дополнительного  профессионального образования</t>
  </si>
  <si>
    <t>Государственная поддержка организаций, входящих в систему спортивной подготовки, на условиях софинансирования из федерального бюджета</t>
  </si>
  <si>
    <t>Финансовое обеспечение государственных гарантий и финансовое  обеспечение  дополнительного образования детей в муниципальных общеобразовательных организациях в части финансирования  расходов на оплату труда работников  общеобразовательных организаций</t>
  </si>
  <si>
    <t>Информационные сообщения в новостных блоках местных окнах радиостанций- 95 ед., информационные материалы в газете "Серовский рабочий" - 14 273 см2</t>
  </si>
  <si>
    <t>Расходы на постановку спктакля "Волки и овцы" (А. Островский), премьера спектакля - октябрь 2023</t>
  </si>
  <si>
    <t>Запланировано на 4 кв. 2023 года</t>
  </si>
  <si>
    <t>Произведен закуп книжного фонда в количестве 2 260 экз.</t>
  </si>
  <si>
    <t xml:space="preserve">Разработан дизайн-проект интерьера пользовательских помещений </t>
  </si>
  <si>
    <t>Запланировано на 3 кв. 2023 года</t>
  </si>
  <si>
    <t>Обменная выставка в г. Краснотурьинск "Привет из города N"</t>
  </si>
  <si>
    <t>Субсидии на выполнение муниципального задания МАУ "Центр досуга "Родина"</t>
  </si>
  <si>
    <t>Всего по муниципальной программе «Развитие культуры в Серовском городском округе» на 2021-2026 годы</t>
  </si>
  <si>
    <t>Всего по муниципальной программе «Развитие физической культуры и спорта в Серовском городском округе» на 2021-2026 годы</t>
  </si>
  <si>
    <t xml:space="preserve"> - предоставление материальной поддержки в виде стипендии студентам-очникам: на оценки 4 и 5 - 5000 руб.</t>
  </si>
  <si>
    <t>Создание модельных муниципальных библиотек</t>
  </si>
  <si>
    <t>Организация деятельности учреждений культуры и искусства</t>
  </si>
  <si>
    <t>Организация деятельности муниципальных музеев, приобретение и хранение музейных предметов и музейных коллекций</t>
  </si>
  <si>
    <t>Организация библиотечного обслуживания населения, формирование и хранение фондов муниципальных библиотек</t>
  </si>
  <si>
    <t>Организация деятельности муниципальных театров</t>
  </si>
  <si>
    <t>Поддержка творческой деятельности и укрепление материально-технической базы муниципальных театров в городах с численностью населения до 300 тысяч человек</t>
  </si>
  <si>
    <t>Модернизация государственных и муниципальных общедоступных библиотек Свердловской области в части комплектования книжных фондов</t>
  </si>
  <si>
    <t>Разработка дизайн-проекта интерьера пользовательских помещений Центра деловой информации</t>
  </si>
  <si>
    <t>Подпрограмма 1. Развитие физической культуры и спорта в Серовском городском округе</t>
  </si>
  <si>
    <t>Подпрограмма 2. Развитие инфраструктуры объектов спорта муниципальной собственности Серовского городского округа</t>
  </si>
  <si>
    <t>Подпрограмма 1. Развитие молодежной политики на территории Серовского городского округа</t>
  </si>
  <si>
    <t>Подпрограмма 2. Развитие дополнительного образования в сфере молодежной политики</t>
  </si>
  <si>
    <t>Подпрограмма 3. Стимулирование развития жилищного строительства</t>
  </si>
  <si>
    <t>Публично-правовая компания "Фонд развития территорий"</t>
  </si>
  <si>
    <t>Подпрограмма 1. Развитие объектов социальной сферы и обеспечение жильем отдельных категорий граждан</t>
  </si>
  <si>
    <t>Оказание помощи гражданам Серовского городского округа для осуществления индивидуальной предпринимательской деятельности на основании социального контракта</t>
  </si>
  <si>
    <t>Всего по муниципальной программе «Профилактика терроризма, минимизация и (или) ликвидация последствий его проявлений, профилактика экстремизма в Серовском городском округе» на 2022-2027 годы</t>
  </si>
  <si>
    <t>Всего по муниципальной программе «Развитие жилищно-коммунального хозяйства и повышение энергетической эффективности на территории Серовского округа» на 2021-2027 годы</t>
  </si>
  <si>
    <t>Всего по муниципальной программе «Развитие транспорта, дорожного хозяйства и благоустройство на территории Серовского городского округа» на 2021-2027 годы</t>
  </si>
  <si>
    <t>Всего по муниципальной программе «Реализация основных направлений в строительном комплексе на территории Серовского городского округа» на 2021-2027 годы</t>
  </si>
  <si>
    <t>Всего по муниципальной программе «Социальная поддержка и социальное обслуживание населения на территории Серовского городского округа» на 2021-2027 годы</t>
  </si>
  <si>
    <t>Всего по муниципальной программе «Управление муниципальными финансами Серовского городского округа до 2026 года»</t>
  </si>
  <si>
    <t xml:space="preserve">Всего по муниципальной программе «Формирование современной городской среды на территории Серовского городского округа» на 2018-2027 годы </t>
  </si>
  <si>
    <t>Администрация СГО</t>
  </si>
  <si>
    <t>Оплата заключительного этапа на выполнение работ по разработке научно-проектной документации на проведение работ по сохранению объекта культурного наследия объекта культурного наследия регионального значения "Дворец культуры металургов" (реставрация и ремонт фасадов, ремонт крыши)</t>
  </si>
  <si>
    <t>Приобретено музыкальное оборудование Андриановскому СДК (МБУК "Городской Дом культуры")</t>
  </si>
  <si>
    <t>Обеспечение населения, проживающего в районах, не обеспеченных центральным водоснабжением, питьевой водой</t>
  </si>
  <si>
    <t>Содержание водонапорной башни: в п. 2-я Молочная по ул. 2-Огородная</t>
  </si>
  <si>
    <t>Содержание водозаборных сооружений нецентрализованного водоснабжения</t>
  </si>
  <si>
    <t>Водоотведение ключиков и сточных вод</t>
  </si>
  <si>
    <t>Капитальный ремонтобщего имущества многоквартирных домов</t>
  </si>
  <si>
    <t>Мероприятия по приспособлению жилых помещений и общего имущества в многоквартирных домах для инвалидов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</si>
  <si>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</si>
  <si>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Модернизация системы теплоснабжения жилых домов, в т.ч. ПИР</t>
  </si>
  <si>
    <t>Содержание объектов энергоснабжения в п. Сотрино и в п. Красноглинный</t>
  </si>
  <si>
    <t>В связи с посещаемостью детей.</t>
  </si>
  <si>
    <t>Работы выполнены не в полном объеме.</t>
  </si>
  <si>
    <t>Приобретены пожарные гидранты. Установка пожарных гидрантов запланирована на III-IV квартал.</t>
  </si>
  <si>
    <t>Аукцион на установку видеокамер запланирован на III квартал 2023 года</t>
  </si>
  <si>
    <t>Мероприятия запланированы на III - IV квартал.</t>
  </si>
  <si>
    <t>Оплата согласно фактически выполненных работ.</t>
  </si>
  <si>
    <t>Заявок для проведения мероприятий по предупреждению и ликвидации болезней животных не поступало.</t>
  </si>
  <si>
    <t>Формирование земель сельскохозяйственного назначения с целью вовлечения их в оборот</t>
  </si>
  <si>
    <t>Актуализация документов территориального планирования и градостроительного зонирования.</t>
  </si>
  <si>
    <t>Внесение изменений в местные нормативы градостроительного проектирования Серовского городского округа.</t>
  </si>
  <si>
    <t>Ведение информационной системы обеспечения градостроительной деятельности.</t>
  </si>
  <si>
    <t>Подготовка документации по планировке территории в целях строительства и благоустройства.</t>
  </si>
  <si>
    <t>Подготовка документации по планировке территории под размещение линейных объектов.</t>
  </si>
  <si>
    <t xml:space="preserve">Проведение работ (оказание услуг) по лесоустройству и разработке лесохозяйственных регламентов в отношении городских лесов, расположенных в границах населенных пунктов Серовского городского округа </t>
  </si>
  <si>
    <t>Изготовление Реестра муниципальной собственности на бумажном носителе.</t>
  </si>
  <si>
    <t>Оплата государственной пошлины и штрафов.</t>
  </si>
  <si>
    <t>Страхование имущества, находящегося в муниципальной собственности, в том числе ответственности перед третьими лицами.</t>
  </si>
  <si>
    <t>Взносы на капитальный ремонт общего имущества в многоквартирных жилых домах.</t>
  </si>
  <si>
    <t xml:space="preserve">Оплата агентского вознаграждения в соответствии с условиями агентских договоров. </t>
  </si>
  <si>
    <t>Оплата налога на добавленную стоимость с доходов, полученных  от физически лиц (аренда, продажа имущества, составляющего муниципальную казну).</t>
  </si>
  <si>
    <t>1) Бюджетные средства</t>
  </si>
  <si>
    <t xml:space="preserve">2) Внебюджетные источники </t>
  </si>
  <si>
    <t>ВСЕГО, в том числе:</t>
  </si>
  <si>
    <t>Мероприятие реализуется в рамках региональной программы по модернизации систем коммунальной инфраструктуры Свердловской области на 2023-2027 годы, утвержденной постановлением Правительства Свердловской области от 30.03.2023 № 209-ПП (Программы МКИ). По состоянию на 01.07.2023 финансирование мероприятий Программы МКИ из бюджетных средств не производилось, произведена оплата за прохождение государственной экспертизы достоверности сметной стоимости.</t>
  </si>
  <si>
    <t>Муниципальный контракт на выполнение работ по капитальному ремонту входной группы заключен 9 июня 2023 года. Срок выполнения работ по контракту - в течение 90 календарных дней, оплата производиться по факту выполненных работ по форме КС-2, справке о стоимости выполненных работ КС-3. Во втором квартале 2023 года работы по ремонту не завершены, срок выполнения работ - третий квартал 2023 года.</t>
  </si>
  <si>
    <t>Срок завершения работ - до 30.10.2023.</t>
  </si>
  <si>
    <t>Проведена государственная экспертиза проектной документации.</t>
  </si>
  <si>
    <t>Разработка проектов выполнена, продолжаются мероприятия по утверждению проектов.</t>
  </si>
  <si>
    <t>Выполнены работы по паспортизации 55 км. Автодорог.</t>
  </si>
  <si>
    <t>Проведен аукцион, заключен муниципальный контракт со сроком выполнения до 10.11.2023.</t>
  </si>
  <si>
    <t>Оплата работ запланирована на второе полугодие.</t>
  </si>
  <si>
    <t>Мероприятие запланировано на второе полугодие.</t>
  </si>
  <si>
    <t>Объявлен аукцион на выполнение работ.</t>
  </si>
  <si>
    <t>Мероприяти запланировано на третий квартал.</t>
  </si>
  <si>
    <t xml:space="preserve">Исполнение мероприятий, предусмотренных Коллективным договором ОМСУ СГО носит заявительный характер. </t>
  </si>
  <si>
    <t>Обязательства по выплате пенсии за выслугу лет в отчетном периоде выполнены в полном объеме.</t>
  </si>
  <si>
    <t>Диспансеризация МС  запланирована на III квартал 2023 года.</t>
  </si>
  <si>
    <t>Произведена оплата за 19 путевок за отдых и оздоровление детей в загородном оздоровительном лагере в период весенних каникул в сумме 180,2 тыс. руб. Заключен муниципальный контракт на отдых детей в ЗОЛ в августе (27 путевок) на сумму 621,0 тыс. руб.</t>
  </si>
  <si>
    <t>Предоставляются субсидии в течение года 5 некоммерческим общественным организациям в целях поддержки их деятельности (на проведение мероприятий, на возмещение расходов на обеспечение деятельности).</t>
  </si>
  <si>
    <t>Выплачено поощрение 43 активистам и 5 руководителям общественных организаций согласно спискам.</t>
  </si>
  <si>
    <t>Произведена выплата стипендии обучающимся в ВУЗах педагогической и медицинской направленности на целевой основе: 12 студентам - по очной форме обучения, 5 студентам - по заочной форме обучения.</t>
  </si>
  <si>
    <t>Социальная поддержка выпускников школ и студентов ВУЗов, заключивших договор с администрацией Серовского городского округа для работы в учреждениях здравоохранения и образования</t>
  </si>
  <si>
    <t>Капитальный (текущий) ремонт, приведение в соответствие с требованиями пожарной, антитеррористической безопасности, санитарного законодательства, оснащение учреждений культуры специальным музыкальным оборудованием, инвентарем и музыкальными инструментами</t>
  </si>
  <si>
    <t>Мероприятие запланировано на 3 квартал 2023.</t>
  </si>
  <si>
    <t>Организована работа трудового лагеря "Молодежная биржа труда", трудоустроено 26 молодых граждан в летний период (1 партия).</t>
  </si>
  <si>
    <t>Мероприятия проведены МБУ ДО ЦДП "Эдельвейс".</t>
  </si>
  <si>
    <t>Капитальный (текущий) ремонт зданий и помещений, в которых размещаются муниципальные учреждения дополнительного образования в сфере молодежной политики</t>
  </si>
  <si>
    <t>Приобретено жилье 1 молодой семьей, получившей свидетельство о праве на социальную выплату. Второй молодой семьей, получившей свидетельсво, осуществляется поиск жилья.</t>
  </si>
  <si>
    <t>Неисполнение обусловлено в полном объеме экономией по результатам проведения конкурсных процедур.</t>
  </si>
  <si>
    <t>Неисполнение обусловлено длительностью проведения конкурсных процедур и экономией по их результатам.</t>
  </si>
  <si>
    <t>Оплачены работы по подготовке заключений об аварийности 29 объектов недвижимого и движимого имущества в соответствии с актуализированной текущей потребностью.</t>
  </si>
  <si>
    <t>Проведенная в июне работа результатов не дала. Контракт заключен в июле, дата поставки - 01.08.2023.</t>
  </si>
  <si>
    <t>1</t>
  </si>
  <si>
    <t>Организация и проведение мероприятий, направленных на развитие молодежного самоуправления</t>
  </si>
  <si>
    <t>Организация и проведение мероприятий по развитию добровольческого (волонтерского) движения</t>
  </si>
  <si>
    <t>Организация и проведение мероприятий, направленных на формирование у молодежи ценностей семьи и культурных традиций</t>
  </si>
  <si>
    <t>Организация и проведение мероприятий, направленных на развитие молодежных субкультур</t>
  </si>
  <si>
    <t>Организация и проведение мероприятий, направленных на пропаганду здорового образа жизни</t>
  </si>
  <si>
    <t>Организация и проведение мероприятий, направленных на поддержку некоммерческих организаций, общественных и любительских объединений, реализующих проекты по работе с молодежью</t>
  </si>
  <si>
    <t>Реализация проектов по приоритетным направлениям работы с молодежью на территории Свердловской области (проект «Банк молодежных инициатив»)</t>
  </si>
  <si>
    <t>Реализация проектов по приоритетным направлениям работы с молодежью на территории Свердловской области (проект «Безопасность жизни»)</t>
  </si>
  <si>
    <t>Создание и обеспечение деятельности молодежных "коворкинг-центров"</t>
  </si>
  <si>
    <t>Развитие сети муниципальных учреждений по работе с молодежью (укрепление материально-технической базы учреждений по работе с молодежью)</t>
  </si>
  <si>
    <t>Обеспечение деятельности МБУ ДО ЦДП «Эдельвейс»</t>
  </si>
  <si>
    <t>Предоставление социальных выплат молодым семьям на приобретение (строительство) жилья</t>
  </si>
  <si>
    <t>Предоставление региональных социальных выплат молодым семьям на улучшение жилищных условий</t>
  </si>
  <si>
    <t>Организация и обеспечение процесса по созданию условий для функционирования образовательных учреждений</t>
  </si>
  <si>
    <t>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</si>
  <si>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</si>
  <si>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Итоги выполнения мероприятий муниципальных программ Серовского городского округа</t>
  </si>
  <si>
    <t>План на 2023 год
в соответствии с бюджетной росписью на 01.07.2023</t>
  </si>
  <si>
    <t>местный бюджет</t>
  </si>
  <si>
    <t>областной бюджет</t>
  </si>
  <si>
    <t>P5</t>
  </si>
  <si>
    <t>федеральный бюджет</t>
  </si>
  <si>
    <t>внебюджетные источники</t>
  </si>
  <si>
    <t>Дума СГО</t>
  </si>
  <si>
    <t>КРК СГО</t>
  </si>
  <si>
    <t>Развитие и реализация договорного регулирования социально-трудовых отношений в органах местного самоуправления Серовского городского округа</t>
  </si>
  <si>
    <t>Обязательства по обслуживанию муниципального долга выполняются в полном объеме в соответствии с условиями заключенных договоров.</t>
  </si>
  <si>
    <t>Реализация мероприятия в части кассовых расходов запланирована на IV квартал 2023 года.</t>
  </si>
  <si>
    <t>Мероприятие реализовано согласно планам на отчетный период.</t>
  </si>
  <si>
    <t>Комплексное благоустройство общественной территории "Парк Дворца культуры металлургов" в г. Серов, в том числе ПИР</t>
  </si>
  <si>
    <t>Разработка дизайн-проектов для проведения рейтингового голосования</t>
  </si>
  <si>
    <t>Комплексное благоустройство площади Преображенская в г.Серове, в том числе ПИР</t>
  </si>
  <si>
    <t>реклама</t>
  </si>
  <si>
    <t>Комплексное благоустройство общественной территории с южной стороны жилого дома по ул. Л. Толстого, 17, в том числе ПИР</t>
  </si>
  <si>
    <t>Обеспечение деятельности функционального органа</t>
  </si>
  <si>
    <t>Сопровождение и модернизация ПК "Бюджет-Смарт", "Свод-Смарт", приобретение лицензионного программного обеспечения</t>
  </si>
  <si>
    <t>Модернизация и развитие базы аппаратно-технических ресурсов</t>
  </si>
  <si>
    <t>Своевременное и полное исполнение обязательств по обслуживанию государственного долга</t>
  </si>
  <si>
    <t>Капитальный ремонт входной группы в здании, расположенном по адресу: г.Серов, ул.Каляева, д.15</t>
  </si>
  <si>
    <t>Обеспечение деятельности Муниципального казенного учреждения "Центр учета жилья и расчета социальных выплат"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</si>
  <si>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</si>
  <si>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</si>
  <si>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</si>
  <si>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 </t>
  </si>
  <si>
    <t>Предоставление субсидии, выделенной на покрытие разницы между утвержденным тарифом и ценой билета для населения за одну помывку в отделениях второго разряда бань Серовского городского округа</t>
  </si>
  <si>
    <t xml:space="preserve">Строительство объекта «Школа на 1275 мест» (г. Серов, ул. Луначарского, 140) </t>
  </si>
  <si>
    <t>Переселение граждан из аварийного жилищного фонда (софинансирование)</t>
  </si>
  <si>
    <t>Переселение граждан из аварийного жилищного фонда (за счет средств областного бюджета)</t>
  </si>
  <si>
    <t>Переселение граждан из аварийного жилищного фонда (за счет средств, поступивших от публично-правовой компании "Фонд развития территорий")</t>
  </si>
  <si>
    <t>Содержание водозаборных сооружений централизованного водоснабжения</t>
  </si>
  <si>
    <t>Подпрограмма 4. Обеспечение реализации муниципальной программы «Управление собственностью Серовского городского округа»</t>
  </si>
  <si>
    <t>Подготовка специалистов с высшим профессиональным образованием для органов местного самоуправления Серовского городского округа, муниципальных образовательных организаций</t>
  </si>
  <si>
    <t>ПОДПРОГРАММА  4. ОБЕСПЕЧЕНИЕ БЕЗОПАСНОСТИ ЛЮДЕЙ ОТ НЕБЛАГОПРИЯТНОГО ВОЗДЕЙСТВИЯ ЖИВОТНЫХ И ПРЕДУПРЕЖДЕНИЕ РАСПРОСТРАНЕНИЯ ЗАБОЛЕВАНИЙ</t>
  </si>
  <si>
    <t>Подпрограмма 1. Улучшение жилищных условий и создание благоприятной среды для проживания граждан округа, прочие мероприятия в области коммунального хозяйства</t>
  </si>
  <si>
    <t>Подпрограмма 2. Развитие и модернизация объектов коммунального комплекса Серовского городского округа</t>
  </si>
  <si>
    <t>Подпрограмма 4. Энергосбережение и повышение энергоэффективности объектов жилищно-коммунального комплекса</t>
  </si>
  <si>
    <t>Подпрограмма 5. Чистая вода</t>
  </si>
  <si>
    <t>Подпрограмма 6. Обеспечение реализации муниципальных программ</t>
  </si>
  <si>
    <t xml:space="preserve"> - публично-правовая компания "Фонд развития территорий"</t>
  </si>
  <si>
    <t>36</t>
  </si>
  <si>
    <t>37</t>
  </si>
  <si>
    <t>38</t>
  </si>
  <si>
    <t>39</t>
  </si>
  <si>
    <t>Разработка проектной документации на объекты капитального строительства и проведение инженерных изысканий</t>
  </si>
  <si>
    <t>Организация работы трудового лагеря «Молодежная биржа труда»</t>
  </si>
  <si>
    <t>Организация и проведение городских молодежных мероприятий, направленных на развитие творческого потенциала молодежи</t>
  </si>
  <si>
    <t>11</t>
  </si>
  <si>
    <t>13</t>
  </si>
  <si>
    <t>14.1</t>
  </si>
  <si>
    <t>8.1</t>
  </si>
  <si>
    <t>8.2</t>
  </si>
  <si>
    <t>8.4</t>
  </si>
  <si>
    <t>8.5</t>
  </si>
  <si>
    <t>11.3</t>
  </si>
  <si>
    <t>11.4</t>
  </si>
  <si>
    <t>11.5</t>
  </si>
  <si>
    <t>12.1</t>
  </si>
  <si>
    <t>12.2</t>
  </si>
  <si>
    <t>14.2</t>
  </si>
  <si>
    <t>14.3</t>
  </si>
  <si>
    <t>7.7</t>
  </si>
  <si>
    <t>9.1</t>
  </si>
  <si>
    <t>9.2</t>
  </si>
  <si>
    <t>10.1</t>
  </si>
  <si>
    <t>10.2</t>
  </si>
  <si>
    <t>10.3</t>
  </si>
  <si>
    <t>10.4</t>
  </si>
  <si>
    <t>10.5</t>
  </si>
  <si>
    <t>11.1</t>
  </si>
  <si>
    <t>11.2</t>
  </si>
  <si>
    <t>8.3</t>
  </si>
  <si>
    <t>5.1</t>
  </si>
  <si>
    <t>5.2</t>
  </si>
  <si>
    <t>5.3</t>
  </si>
  <si>
    <t>6.1</t>
  </si>
  <si>
    <t>6.2</t>
  </si>
  <si>
    <t>6.3</t>
  </si>
  <si>
    <t>6.4</t>
  </si>
  <si>
    <t>7.1</t>
  </si>
  <si>
    <t>14</t>
  </si>
  <si>
    <t>15</t>
  </si>
  <si>
    <t>№ строки</t>
  </si>
  <si>
    <t>Объем расходов на выполнение мероприятия, тыс. руб.</t>
  </si>
  <si>
    <t>7.3</t>
  </si>
  <si>
    <t>7.4</t>
  </si>
  <si>
    <t>4.1</t>
  </si>
  <si>
    <t>4.2</t>
  </si>
  <si>
    <t>7.5</t>
  </si>
  <si>
    <t>7.6</t>
  </si>
  <si>
    <t>Код федерального проекта</t>
  </si>
  <si>
    <t>7.2</t>
  </si>
  <si>
    <t>12</t>
  </si>
  <si>
    <t>Фактически выполнено работ (оказано услуг, поставлено продукции)</t>
  </si>
  <si>
    <t>Объем финансирования за отчетный период</t>
  </si>
  <si>
    <t>2.1</t>
  </si>
  <si>
    <t>2.2</t>
  </si>
  <si>
    <t>2.3</t>
  </si>
  <si>
    <t>2.4</t>
  </si>
  <si>
    <t>2.5</t>
  </si>
  <si>
    <t>2.6</t>
  </si>
  <si>
    <t>2.7</t>
  </si>
  <si>
    <t>Приложение № 3</t>
  </si>
  <si>
    <t xml:space="preserve"> - местный бюджет</t>
  </si>
  <si>
    <t xml:space="preserve"> - областной бюджет</t>
  </si>
  <si>
    <t xml:space="preserve"> - федеральный бюджет</t>
  </si>
  <si>
    <t>План на отчетный период</t>
  </si>
  <si>
    <t>Наименование программных мероприятий / Источники финансирования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</si>
  <si>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</si>
  <si>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</si>
  <si>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</si>
  <si>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</si>
  <si>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</si>
  <si>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</si>
  <si>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</si>
  <si>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</si>
  <si>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</si>
  <si>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Информация о результатах выполнения мероприятия, причинах отклонения от планового значения</t>
  </si>
  <si>
    <t>Процент финансирования от плана на отчетный период</t>
  </si>
  <si>
    <t>Отклонение</t>
  </si>
  <si>
    <t>16</t>
  </si>
  <si>
    <t>Финансовое обеспечение государственных гарантий и финансовое обеспечение дополнительного образования детей в муниципальных общеобразовательных организациях в части финансирования  расходов на приобретение учебников и учебных пособий, средств обучения, игр, игрушек</t>
  </si>
  <si>
    <t>Поощрение лучших практик по организации образовательного процесса; организация сетевого взаимодействия с представительствами развития образования в Свердловской области; поощрение победителей региональных, всероссийских и международных профессиональных конкурсов работников муниципальных образовательных учреждений</t>
  </si>
  <si>
    <t>Проведение мероприятий патриотической направленности для учебных заведений округа, а также среди молодежных организаций предприятий города</t>
  </si>
  <si>
    <t xml:space="preserve">Реализация гарантий  носит заявительный характер. </t>
  </si>
  <si>
    <t>- на оценки 4 и 5 (5000 руб.);</t>
  </si>
  <si>
    <t>- на оценку 5 (10 000 руб.)</t>
  </si>
  <si>
    <t>Подпрограмма 2. Повышение общественной значимости семьи, профилактика социального сиротства</t>
  </si>
  <si>
    <t>Произведена выплата стипендии детям-сиротам и детям, оставшимся без попечения родителей: 20 обучающимся по 5 000 рублей (оценки 4 и 5) и 3 обучающимся по 10 000 рублей (оценка 5) на основании постановления администрации Серовского городского округа от 23.03.2023 № 458.</t>
  </si>
  <si>
    <t>Мероприятие запланировано на IV квартал 2023 года.</t>
  </si>
  <si>
    <t>проведение мероприятий, посвященных Дню Воздушно-десантных войск;</t>
  </si>
  <si>
    <t>проведение мероприятий, посвященных Дню Военно-морского флота;</t>
  </si>
  <si>
    <t>проведение мероприятий, посвященных Дню знаний для детей с ограниченными возможностями здоровья и неорганизованных детей из малообеспеченных семей;</t>
  </si>
  <si>
    <t>проведение мероприятий, посвященных Международному Дню памяти жертв фашизма;</t>
  </si>
  <si>
    <t>проведение мероприятий, посвященных Дню пожилого человека, в том числе:</t>
  </si>
  <si>
    <t>- для пенсионеров Серовского городского округа;</t>
  </si>
  <si>
    <t>- для пожилых ветеранов боевых действий и пожилых членов семей погибших ветеранов боевых действий;</t>
  </si>
  <si>
    <t>- для ветеранов РКК, медсестер РОКК, сандружинниц РОКК;</t>
  </si>
  <si>
    <t xml:space="preserve">Проведение мероприятий, посвященных Дню памяти жертв политических репрессий </t>
  </si>
  <si>
    <t>проведение мероприятий, посвященных Дню матери для матерей погибших (умерших) военнослужащих;</t>
  </si>
  <si>
    <t>проведение мероприятий, посвященных Международному дню инвалидов, в том числе:</t>
  </si>
  <si>
    <t>- для членов Серовских местных организаций Всероссийского общества слепых, Всероссийского общества инвалидов;</t>
  </si>
  <si>
    <t>- для инвалидов боевых действий;</t>
  </si>
  <si>
    <t>проведение мероприятий, посвященных Дню Героев Отечества России;</t>
  </si>
  <si>
    <t>проведение мероприятия для граждан, получивших знаки отличия Свердловской области «Материнская доблесть» и «Совет да любовь»;</t>
  </si>
  <si>
    <t>проведение городского фестиваля творчества детей с ограниченными возможностями здоровья «Мы все можем»;</t>
  </si>
  <si>
    <t>проведение городского конкурса «Семья года»;</t>
  </si>
  <si>
    <t>проведение городского конкурса «Женщина года».</t>
  </si>
  <si>
    <t>Подпрограмма 6. Привлечение молодых специалистов для работы в муниципальных учреждениях социальной сферы Серовского городского округа</t>
  </si>
  <si>
    <t xml:space="preserve"> - предоставление материальной поддержки в виде стипендии студентам-заочникам при сдаче сессии: на оценки 4 и 5 - 7000 руб.</t>
  </si>
  <si>
    <t>Организация и осуществление информирования граждан о деятельности органов местного самоуправления Серовского городского округа, а также об общественно-политических, социально-культурных событиях городского округа»</t>
  </si>
  <si>
    <t>Приобретение автоклуба</t>
  </si>
  <si>
    <t>Проведение обменных выставок</t>
  </si>
  <si>
    <t>Обеспечение нужд в осуществлении  вещания по вопросам освещения деятельности органов местного самоуправления и социально-значимым вопросам, событиям округа</t>
  </si>
  <si>
    <t>Подпрограмма 1. Качество образования, как основа благополучия</t>
  </si>
  <si>
    <t xml:space="preserve">Подпрограмма 2. Организация отдыха детей и молодежи </t>
  </si>
  <si>
    <t>Подпрограмма 3. Педагогические кадры XXI века</t>
  </si>
  <si>
    <t>Подпрограмма 4. Реализация проекта "Уральская инженерная школа"</t>
  </si>
  <si>
    <t>Подпрограмма 5. Развитие системы поддержки талантливых и одаренных  детей и подростков</t>
  </si>
  <si>
    <t>Подпрограмма 6. Патриотическое воспитание молодежи на территории Серовского городского округа</t>
  </si>
  <si>
    <t>Подпрограмма 7. Обеспечение реализации муниципальной программы «Развитие системы образования в Серовском городском округе»</t>
  </si>
  <si>
    <t>- для ветеранов РКК, Почетных доноров России;</t>
  </si>
  <si>
    <t>проведение мероприятий, посвященных Дню войск национальной гвардии Российской Федерации;</t>
  </si>
  <si>
    <t>Выплата имеет заявительный характер.</t>
  </si>
  <si>
    <t>ПОДПРОГРАММА  1. БЛАГОУСТРОЙСТВО</t>
  </si>
  <si>
    <t>Обеспечение содержания и ремонта сети уличного освещения</t>
  </si>
  <si>
    <t>Обеспечение выполнения мероприятий по озеленению Серовского городского округа</t>
  </si>
  <si>
    <t>Обеспечение выполнения прочих мероприятий по благоустройству</t>
  </si>
  <si>
    <t>Содержание мест захоронения</t>
  </si>
  <si>
    <t>Содержание контейнерных площадок</t>
  </si>
  <si>
    <t>Обустройство контейнерных площадок</t>
  </si>
  <si>
    <t>Устройство урн</t>
  </si>
  <si>
    <t>Организация сбора и вывоз к месту утилизации отходов, санитарная уборка территории</t>
  </si>
  <si>
    <t>ПОДПРОГРАММА  2. ТРАНСПОРТНОЕ ОБСЛУЖИВАНИЕ, ВОДНОЕ И ДОРОЖНОЕ ХОЗЯЙСТВО</t>
  </si>
  <si>
    <t xml:space="preserve">Установка и замена остановочных комплексов </t>
  </si>
  <si>
    <t>Ремонт автомобильной дороги общего пользования местного значения</t>
  </si>
  <si>
    <t>Ремонт автодорог с щебеночным покрытием на территории Серовского городского округа</t>
  </si>
  <si>
    <t>Текущее содержание улично-дорожной сети</t>
  </si>
  <si>
    <t>Содержание паромов, устройство ледовых переправ и бонов</t>
  </si>
  <si>
    <t>Подпрограмма 7. Дополнительные меры по ограничению распространения ВИЧ-инфекции, вакцинопрофилактика инфекционных заболеваний среди населения Серовского городского округа</t>
  </si>
  <si>
    <t>Мероприятия по первичной профилактике ВИЧ-инфекции среди населения - распространение в средствах массовой информации аудио- и видеороликов социальной рекламы по вопросам ВИЧ-инфекции</t>
  </si>
  <si>
    <t>Ремонт квартиры будет завершен в III квартале 2023 года.</t>
  </si>
  <si>
    <t>Организация и функционирование деятельности детского городского пресс-центра. Создание и озвучка сценариев радиороликов профилактической направленности и информационных выпусков на радиостанциях "Рекорд", "Радио Шансон", "Серов FM1"</t>
  </si>
  <si>
    <t>Организация и проведение спортивных мероприятий</t>
  </si>
  <si>
    <t>Организация работы базовых площадок</t>
  </si>
  <si>
    <t>Организация и проведение муниципальных мероприятий по духовно-нравственному воспитанию</t>
  </si>
  <si>
    <t>Приобретение формы, оборудования и материалов для военно-патриотического клуба «Молодая гвардия» МАОУ СОШ № 22 им. Героя Советского Союза В.С. Маркова</t>
  </si>
  <si>
    <t>Организация и проведение 5-дневных учебных сборов  допризывной подготовки молодых граждан "Патриот"</t>
  </si>
  <si>
    <t>Участие в военно-спортивных соревнованиях, фестивалях, конкурсах МАУ ДО «ЦДТ»</t>
  </si>
  <si>
    <t>Проведение военно-спортивного турнира памяти С.А. Багаева, посвященный Дню Героев Отечества</t>
  </si>
  <si>
    <t>Участие в ОСОЛ (оборонно-спортивный оздоровительный лагерь</t>
  </si>
  <si>
    <t>Проведение  военно-спортивной игры «Зарница» МАУ ДО "ЦДТ"</t>
  </si>
  <si>
    <t>Приобретение формы для реализации всероссийского детско-юношеского  военно-патриотического общественного  движения "ЮНАРМИЯ" МБОУ ООШ №26</t>
  </si>
  <si>
    <t>Военно-спортивная игра «Боевое братство»</t>
  </si>
  <si>
    <t xml:space="preserve"> Военно-спортивная игра «А ну-ка, парни!»</t>
  </si>
  <si>
    <t>Мероприятия по профилактике экстремизма</t>
  </si>
  <si>
    <t>Проведение соревнований по авиамодельному спорту</t>
  </si>
  <si>
    <t>Приобретение спортинвентаря для работы секций единоборств МБУ ДО ЦДП "Эдельвейс"</t>
  </si>
  <si>
    <t>Приобретение инвентаря для работы секций авиамоделирования  МБУ ДО ЦДП "Эдельвейс"</t>
  </si>
  <si>
    <t>Приобретение формы для реализации всероссийского детско-юношеского  военно-патриотического общественного  движения "ЮНАРМИЯ" МБОУ СОШ №19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</si>
  <si>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</si>
  <si>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Приобретение объектов в муниципальную собственность.</t>
  </si>
  <si>
    <t>Содержание муниципального имущества (в том числе оплата коммунальных услуг).</t>
  </si>
  <si>
    <t>Создание, приобретение, обновление необходимого для совершенствования механизмов управления муниципальным имуществом программного обеспечения.</t>
  </si>
  <si>
    <t>Проведение работ по демонтажу временных сооружений (конструкций), установленных незаконно.</t>
  </si>
  <si>
    <t>Проведение работ (оказание услуги) по обследованию муниципального жилого фонда специализированной организацией.</t>
  </si>
  <si>
    <t>Проведение инвентаризационно-технических и кадастровых работ с получением технической документации, затраты на оформление выморочного имущества.</t>
  </si>
  <si>
    <t>Проведение работ (оказание услуги) по списанию и сносу объектов муниципальной собственности.</t>
  </si>
  <si>
    <t xml:space="preserve">Обновление материально-технической базы Серовского городского округа. </t>
  </si>
  <si>
    <t>Установка приборов учета в муниципальном жилом фонде (в том числе возмещение затрат).</t>
  </si>
  <si>
    <t>Проведение рыночной оценки активов с целью определения экономического потенциала.</t>
  </si>
  <si>
    <t xml:space="preserve">Проведение контрольных мероприятий за деятельностью муниципальных предприятий </t>
  </si>
  <si>
    <t>Обеспечение выполнения  функции муниципального земельного и лесного контроля (в том числе программное и материально-техническое).</t>
  </si>
  <si>
    <t>Формирование земельных участков для индивидуального жилищного строительства.</t>
  </si>
  <si>
    <t>Компенсация за земельные участки многодетным семьям.</t>
  </si>
  <si>
    <t>Формирование земельных участков под объектами муниципальной собственности в целях государственной регистрации права МО Серовский городской округ на земельные участки.</t>
  </si>
  <si>
    <t>Формирование земельных участков под новое строительство, благоустройство территории округа.</t>
  </si>
  <si>
    <t>Топливно-энергетический баланс</t>
  </si>
  <si>
    <t>Актуализация схемы теплоснабжения территории города Серова на 2016-2030 годы</t>
  </si>
  <si>
    <t>(К): Реконструкция магистральной сети 1-ой очереди от территории ПАО "Надеждинский мет.завод" до ТК в районе жилого дома № 173 по ул. Ленина (в т.ч. ПИР)</t>
  </si>
  <si>
    <t>(К): Реконструкция водопроводной сети от насосной 3 подъема на ул. Автодорожная до забора Серовской ГРЭС, в т.ч. ПИР</t>
  </si>
  <si>
    <t>(К): Реконструкция теплового пункта № 17 по ул. Молодежная, 2Б в г. Серове, в т.ч. ПИР</t>
  </si>
  <si>
    <t>Капитальный ремонт объектов сферы теплоснабжения, в т.ч. ПИР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</si>
  <si>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</si>
  <si>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</si>
  <si>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</si>
  <si>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</si>
  <si>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</si>
  <si>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</si>
  <si>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</si>
  <si>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</si>
  <si>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</si>
  <si>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</si>
  <si>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</si>
  <si>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</si>
  <si>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</si>
  <si>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</si>
  <si>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</si>
  <si>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</si>
  <si>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Подпрограмма 1. Управление имуществом Серовского городского округа</t>
  </si>
  <si>
    <t>Подпрограмма 2. Управление земельными ресурсами Серовского городского округа</t>
  </si>
  <si>
    <t>проведение праздничных мероприятий для детей с ограниченными возможностями здоровья и неорганизованных детей из мало-беспеченных семей, посвященных Международному Дню защиты детей;</t>
  </si>
  <si>
    <t>проведение городского праздничного мероприятия, посвященного Дню социального работника;</t>
  </si>
  <si>
    <t>проведение конкурса «Профессионал» среди работников социальной сферы;</t>
  </si>
  <si>
    <t>проведение мероприятия для доноров Серовского городского округа, посвященного Всемирному дню доноров крови;</t>
  </si>
  <si>
    <t>проведение мероприятий, посвященных Дню памяти и скорби;</t>
  </si>
  <si>
    <t>Обеспечение деятельности МКУ «Управление капитального строительства» (организация и осуществление транспортного обслуживания должностных лиц в случаях, установленных нормативными актами органов местного самоуправления Серовского городского округа)</t>
  </si>
  <si>
    <t>Обеспечение деятельности МКУ «Управление капитального строительства»</t>
  </si>
  <si>
    <t>Приобретение информационных стендов в области ГО и ЧС для учебно-консультационных пунктов</t>
  </si>
  <si>
    <t>Обеспечение безопасности людей на водных объектах</t>
  </si>
  <si>
    <t>Эксплуатационно -техническое обслуживание системы оповещения Серовского городского округа, приобретение и монтаж оборудования для повышения качества ее работы</t>
  </si>
  <si>
    <t>Субсидии на поддержку общественных объединений добровольной пожарной охраны, осуществляющей деятельность на территории Серовского городского округа</t>
  </si>
  <si>
    <t>Выполнение работ по устройству минерализованных полос в сельских населенных пунктах</t>
  </si>
  <si>
    <t>Ремонт и обустройство пожарных водоемов в целях создания условий для забора в любое время года воды из источников наружного водоснабжения</t>
  </si>
  <si>
    <t>Обеспечение деятельности МКУ «УГЗ СГО»</t>
  </si>
  <si>
    <t>Обеспечение деятельности ЕДДС МКУ «УГЗ СГО»</t>
  </si>
  <si>
    <t>Проведение культурных и спортивных мероприятий, направленных на профилактику наркомании, алкоголизма, распространения ВИЧ-инфекции и на формирование здорового образа жизни</t>
  </si>
  <si>
    <t>Ремонт квартир детей-сирот</t>
  </si>
  <si>
    <t>Оздоровительный отдых отдельных категорий детей</t>
  </si>
  <si>
    <t>Выплата стипендии успешно обучающимся учащимся государственных образовательных учреждений начального, среднего и высшего профессионального образования, имеющим статус детей-сирот и детей, оставшихся без попечения родителей, а также лиц из числа детей-сирот и детей, оставшихся без попечения родителей, по окончанию учебного семестра, в том числе:</t>
  </si>
  <si>
    <t>Рождественская елка главы Серовского городского округа для детей с ограниченными возможностями здоровья, неорганизованных детей</t>
  </si>
  <si>
    <t>Приобретение новогодних подарков для детей с ограниченными возможностями здоровья, неорганизованных детей, детей работников бюджетной сферы</t>
  </si>
  <si>
    <t>Возмещение расходов родительской платы за присмотр и уход за детьми в размере 50 %, установленной постановлением администрации Серовского городского округа, работникам муниципальных дошкольных образовательных учреждений согласно Порядку</t>
  </si>
  <si>
    <t>Обеспечение питанием обучающихся в муниципальных общеобразовательных  организациях</t>
  </si>
  <si>
    <t>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</si>
  <si>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Организация создания условий для обеспечения питания обучающихся в муниципальных общеобразовательных школах</t>
  </si>
  <si>
    <t>Организация предоставления дополнительного образования детей в муниципальных организациях дополнительного образования (МАУ ДО «ЦДТ»)</t>
  </si>
  <si>
    <t>Организация и проведение оценочных процедур обучающихся в общеобразовательных организациях, включая оснащение пунктов проведения ГИА</t>
  </si>
  <si>
    <t>Капитальный ремонт, приведение зданий и сооружений в соответствие с санитарным и пожарным законодательством, выполнение предписаний</t>
  </si>
  <si>
    <t>Создание в образовательных организациях условий для получения детьми-инвалидами качественного образования</t>
  </si>
  <si>
    <t>Денежная компенсация на обеспечение бесплатным двухразовым питанием (завтрак и обед) обучающихся с ограниченными возможностями здоровья, в том числе детей-инвалидов, осваивающих основные общеобразовательные программы на дому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</si>
  <si>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</si>
  <si>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</si>
  <si>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Создание в муниципальных общеобразовательных организациях условий для организации горячего питания обучающихся</t>
  </si>
  <si>
    <t>Создание безопасных условий пребывания в муниципальных организациях отдыха детей и их оздоровления</t>
  </si>
  <si>
    <t>Обеспечение функционирования модели персонифицированного финансирования дополнительного образования детей</t>
  </si>
  <si>
    <t>Ограждения вблизи образовательных организаций</t>
  </si>
  <si>
    <t>Содержание прилегающей территории (обрезка, валка, спиливание тополей)</t>
  </si>
  <si>
    <t>Устройство и ремонт пожарных гидрантов</t>
  </si>
  <si>
    <t>Мероприятие 3.2.Прочие мероприятия по обеспечению первичных мер пожарной безопасности на территории Серовского городского округа</t>
  </si>
  <si>
    <t>ПОДПРОГРАММА 3. ОБЕСПЕЧЕНИЕ ПЕРВИЧНЫХ МЕР ПОЖАРНОЙ БЕЗОПАСНОСТИ</t>
  </si>
  <si>
    <t>ПОДПРОГРАММА 2. ЗАЩИТА ОТ ЧРЕЗВЫЧАЙНЫХ СИТУАЦИЙ И ОБЕСПЕЧЕНИЕ БЕЗОПАСНОСТИ НА ТЕРРИТОРИИ СЕРОВСКОГО ГОРОДСКОГО ОКРУГА И ОБЕСПЕЧЕНИЕ ФУНКЦИОНИРОВАНИЯ АППАРАТНО-ПРОГРАММНОГО КОМПЛЕКСА «БЕЗОПАСНЫЙ ГОРОД»</t>
  </si>
  <si>
    <t>Приобретение информационных стендов для оборудования лодочных и ледовых переправ</t>
  </si>
  <si>
    <t>Техническое обслуживание и ремонт аппаратно-программного комплекса «Безопасный город»</t>
  </si>
  <si>
    <t>Возмещены расходы родительской платы за посещение муниципальных дошкольных образовательных учреждений 169 детьми. Исполнение не в полном объеме связано с посещаемостью детьми дошкольных образовательных учреждений.</t>
  </si>
  <si>
    <t>Возмещены расходы родительской платы за посещение муниципальных дошкольных образовательных учреждений 109 детьми. Исполнение не в полном объеме связано с посещаемостью детьми дошкольных образовательных учреждений.</t>
  </si>
  <si>
    <t>Заявительный характер. В течение 1 полугодия 2023 года заявок на приобретение сертификатов не поступало.</t>
  </si>
  <si>
    <t>Возмещены расходы родительской платы за посещение муниципальных дошкольных образовательных учреждений 87 детьми. Исполнение не в полном объеме связано с посещаемостью детьми дошкольных образовательных учреждений.</t>
  </si>
  <si>
    <t>Приобретены сертификаты в аптеке для малообеспеченных категорий граждан, в мероприятии приняли участие 60 детей.</t>
  </si>
  <si>
    <t>Организован досуг для 120 детей из малообеспеченных семей и приемных детей.</t>
  </si>
  <si>
    <t>Изготовлены листовки по профилактике гибели и травмирования несовершеннолетних для распространения (1 000 штук). На III квартал 2023 года запланировано размещение баннера с социальной рекламой.</t>
  </si>
  <si>
    <t>Выплачена материальная помощь 47 гражданам, оказавшимся в трудной жизненной ситуации, и членам семей военнослужащих, погибших в ходе проведения СВО по фактически поданным спискам.</t>
  </si>
  <si>
    <t>Оказание социальной помощи в виде ремонта квартир, помещений инвалидам ВОВ, участникам ВОВ</t>
  </si>
  <si>
    <t>Оказание материальной помощи ко Дню пожилого человека неработающим пенсионерам</t>
  </si>
  <si>
    <t>Предоставление субсидий социально ориентированным некоммерческим организациям, занятым социальной поддержкой населения, на финансовое обеспечение проводимых мероприятий и возмещение расходов на обеспечение деятельности</t>
  </si>
  <si>
    <t>Информатизация муниципальных библиотек, в том числе комплектование книжных фондов</t>
  </si>
  <si>
    <t>Выплата денежного поощрения лучшим муниципальным учреждениям культуры, находящихся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</t>
  </si>
  <si>
    <t>Организация и осуществление информирования граждан о деятельности органов местного самоуправления Серовского городского округа, а также об общественно-политических, социально-культурных событиях</t>
  </si>
  <si>
    <t>Проведено мероприятие "Фестиваль молодежных субкультур Street Life» (охват участников 2 500 человек).</t>
  </si>
  <si>
    <t>Проведен турнир по футболу, посвященный памяти жертв СПИДа (охват участников - 200 человек).</t>
  </si>
  <si>
    <t xml:space="preserve">Неисполнение обусловлено заявительным характером оплаты услуг, а также отсутствием системности в процессе поступления исполнительных документов на взыскание указаных услуг. </t>
  </si>
  <si>
    <t>Сформирован перечень объектов, подлежащих демонтажу (25 металлических гаражей, 4 торговых павильона, 3 комплекса хозяйственных  построек). На стадии проведения процедура установления и уведомления собственников запланированных к демонтажу конструкций.</t>
  </si>
  <si>
    <t xml:space="preserve">При плановом уточнении бюджета обеспечение мероприятия увеличено на 250,0 тыс. рублей. 16.05.2023 заключен контракт № 44-К на указанные работы, однако подрядчик определил минимально возможные сроки исполнения корректировки проекта – июль 2023 года. </t>
  </si>
  <si>
    <t>Отклонение обусловлено колебаниями площадей муниципального жилья по региональному фонду как в большую (ввод, перерасчеты по выявлению), так и в меньшую (исключение в связи с аварийностью, формирование на спецсчетах и т.п.) стороны. Планирование лимитов и распределение лимитов в пределах года условно, произвести его с большей достоверностью проблематично, в рамках статьи в отчетном периоде было проведено 112 платежей.</t>
  </si>
  <si>
    <t>Неисполнение составило 11,55 тыс. руб., обусловлено тем, что агентское вознаграждение рассчитывается в процентном отношении от фактически собранной платы за наем, что исключает более точное планирование.</t>
  </si>
  <si>
    <t>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</t>
  </si>
  <si>
    <t>Организация и осуществление информирования граждан о деятельности органов местного самоуправления Серовского городского округа,а также об общественно-политических, социально-культурных событиях</t>
  </si>
  <si>
    <t xml:space="preserve">Проведение мероприятий (монтаж светофорных объектов, нанесение дорожной разметки и пр.) на пешеходных переходах вблизи общеобразовательных учреждений и других социально значимых объектов </t>
  </si>
  <si>
    <t>Подрядчиком выставлен счет с допущением ошибок, в связи с чем оплата прошла в июле 2023 года. Срок исполнения заключенных договоров - до октрября 2023 года</t>
  </si>
  <si>
    <t>за первое полугодие 2023 года</t>
  </si>
  <si>
    <t>Капитальный ремонт объектов сферы водоснабжения, в т.ч. ПИР</t>
  </si>
  <si>
    <t xml:space="preserve">Ремонт водопроводной сети в д.Поспелкова </t>
  </si>
  <si>
    <t xml:space="preserve">Работы по промывке хозбытовой канализации в п.Красноглинный </t>
  </si>
  <si>
    <t>Организация санитарно-защитной зоны объектов теплоснабжения</t>
  </si>
  <si>
    <t>Капитальный ремонт участка тепловой сети от ГСК по ул. Строителей № 12 до ТК по ул. Жданова № 4 (2-й участок)</t>
  </si>
  <si>
    <t>Капитальный ремонт участка тепловой сети от ТК по ул. Жданова № 2-4 до ул. Жданова № 15 (3-й участок)</t>
  </si>
  <si>
    <t>Капитальный ремонт тепловой сети от ул. Рабочей Молодежи № 3 до теплового пункта по ул. Кирова № 4 А</t>
  </si>
  <si>
    <t xml:space="preserve">Капитальный ремонт участка водопроводной сети по ул. Победы от ул. Северная до ул. Папанинцев </t>
  </si>
  <si>
    <t>Капитальный ремонт участка ливневой канализации по ул. Железнодорожников от ул. Визе до ул. Ленина</t>
  </si>
  <si>
    <t>(К) Строительство объекта «Станция водоподготовки» по адресу: г. Серов, ул. Киселевское шоссе, 5 строение № 6, в т.ч. ПИР</t>
  </si>
  <si>
    <t>Организация зон санитарной охраны источников питьевого водоснабжения</t>
  </si>
  <si>
    <t>(К) Развитие уличного освещения</t>
  </si>
  <si>
    <t>(К): Реконструкция котельной №6 по адресу: Свердловская область, г.Серов, ул. Каляева, 100</t>
  </si>
  <si>
    <t>Всего по направлению «Капитальные вложения», в том числе:</t>
  </si>
  <si>
    <t xml:space="preserve">Проведен конкурс "День дублера" (молодежные дебаты) ко Дню местного самоуправления (охват участников 50 человек).
</t>
  </si>
  <si>
    <t>(К) Строительство объекта "Водопровод от Чувашских скважин до водопровода на промплощадке г.Серов, пос. Вятчино", в т.ч. ПИР</t>
  </si>
  <si>
    <t>Мероприятия запланированы на IV квартал 2023 года.</t>
  </si>
  <si>
    <t>Мероприятия запланированы на III-IV кварталы 2023 года.</t>
  </si>
  <si>
    <t xml:space="preserve">Мероприятия запланированы на III квартал 2023 года.
</t>
  </si>
  <si>
    <t>Мероприятия запланированы на III квартал 2023 года.</t>
  </si>
  <si>
    <t>Субсидии на выполнение муниципального задания МБУ ДО ЦДП "Эдельвейс".</t>
  </si>
  <si>
    <t>Ремонт помещений клуба "Спутник", расположенного по адресу: город Серов, пер. Толмачева, 4а (предоплата).</t>
  </si>
  <si>
    <t>проведение мероприятия «День памяти пострадавших от аварии на ЧАЭС»;</t>
  </si>
  <si>
    <t>проведение мероприятия «Фестиваль творчества инвалидов»;</t>
  </si>
  <si>
    <t>проведение праздничных мероприятий, посвященных Дню Победы в ВОВ, в том числе:</t>
  </si>
  <si>
    <t>- для членов и руководителей ветеранских организаций;</t>
  </si>
  <si>
    <t>- для ветеранов боевых действий;</t>
  </si>
  <si>
    <t>проведение мероприятий, посвященных Дню пограничника;</t>
  </si>
  <si>
    <t>ПОДПРОГРАММА 1. ГРАЖДАНСКАЯ ОБОРОНА</t>
  </si>
  <si>
    <t>ПОДПРОГРАММА 4.  ПРОФИЛАКТИКА ПРАВОНАРУШЕНИЙ НА ТЕРРИТОРИИ СЕРОВСКОГО ГОРОДСКОГО ОКРУГА</t>
  </si>
  <si>
    <t>ПОДПРОГРАММА 5.  ОБЕСПЕЧЕНИЕ РЕАЛИЗАЦИИ МУНИЦИПАЛЬНОЙ ПРОГРАММЫ «ОБЕСПЕЧЕНИЕ ОБЩЕСТВЕННОЙ БЕЗОПАСНОСТИ НА ТЕРРИТОРИИ СЕРОВСКОГО ГОРОДСКОГО ОКРУГА» НА 2021-2024 ГОДЫ</t>
  </si>
  <si>
    <t>Приобретение и распространение печатной продукции по вопросам профилактики экстремизма</t>
  </si>
  <si>
    <t>Проведение культурных и спортивных  мероприятий, направленных  на профилактику  экстремизма и терроризма</t>
  </si>
  <si>
    <t>Приобретение, монтаж, технологическое присоединение и техническое обслуживание оборудования систем видеонаблюдения и (или) оповещения в местах массового пребывания людей, в местах и на маршрутах традиционного проведения культурно-массовых и спортивных мероприятий</t>
  </si>
  <si>
    <t xml:space="preserve">Мероприятие реализовано согласно планам на отчетный период. Мероприятие носит заявительный характер. </t>
  </si>
  <si>
    <t>Неисполнение по статье в полном объеме обусловлено экономией по результатам проведения конкурсных процедур.</t>
  </si>
  <si>
    <t>Реализация мероприятия на 2023 год не запланирована.</t>
  </si>
  <si>
    <t>Реализация мероприятия в 2023 году не запланирована.</t>
  </si>
  <si>
    <t>Реализация мероприятия запланирована на IV квартал 2023 года.</t>
  </si>
  <si>
    <t xml:space="preserve"> Мероприятие реализовано в полном объеме, потребность в остатках денежных средств отсутствует. </t>
  </si>
  <si>
    <t>Оказана помощь на оздоровление 105 пенсионерам. Материальная помощь выплачена согласно утвержденным спискам в полном объеме.</t>
  </si>
  <si>
    <t>Проведены работы по ремонту 1 квартиры.</t>
  </si>
  <si>
    <t>Материальная помощь выплачена в полном объеме согласно спискам получателей: 1 участнику ВОВ и 195 труженикам тыла ВОВ.</t>
  </si>
  <si>
    <t>Мероприятие запланировано на III квартал 2023 года.</t>
  </si>
  <si>
    <t>Материальная помощь выплачена по фактически поступившим спискам в полном объеме (16 ветеранам ВОВ  в связи с традиционно считающимися юбилейными датами, начиная с 90-летия).</t>
  </si>
  <si>
    <t>Произведено 6 выплат согласно утвержденным постановлениям администрации Серовского городского округа о перечислении средств.</t>
  </si>
  <si>
    <t xml:space="preserve">Произведена выплата целевой компенсации 1 "молодому специалисту" на приобретение (покупку) жилья на основании постановления администрации Серовского городского округа от 22.03.2023 № 452. </t>
  </si>
  <si>
    <t>Проведение аукциона запланировано на третий квартал 2023 года.</t>
  </si>
  <si>
    <t>Заключен муниципальный контракт. Срок исполнения - III квартал 2023 года.</t>
  </si>
  <si>
    <t>Освоение средств в полном объеме запланировано на III квартал 2023 года.</t>
  </si>
  <si>
    <t xml:space="preserve">Освоение средств в полном объеме запланировано на III квартал 2023 года. </t>
  </si>
  <si>
    <t>В 1 полугодии 2023 выплаты предоставлены с января по май. Следующие выплаты запланированы в IV квартале 2023.</t>
  </si>
  <si>
    <t>Оплата за оборудование, предназначенное для новой школы, будет произведена в III квартале 2023.</t>
  </si>
  <si>
    <t>На курсах повышения квалификации в администрации СГО обучились все запланированные МС. Повышение квалификации МС Думы и КРК перенесено на второе полугодие.</t>
  </si>
  <si>
    <t>Размещены в средствах массовой информации ролики социальной рекламы по вопросам ВИЧ-инфекции (26 роликов).</t>
  </si>
  <si>
    <t xml:space="preserve">внебюджетные источники </t>
  </si>
  <si>
    <t>Всего по муниципальной программе «Развитие муниципальной службы в Серовском городском округе» на 2023-2026 годы»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</si>
  <si>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 приобретение  учебников и учебных 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</si>
  <si>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 обеспечение  дополнительного образования детей в муниципальных общеобразовательных организациях в части финансирования  расходов на оплату труда работников  общеобразовательных организаций</t>
  </si>
  <si>
    <t>Финансовое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 обеспечение  дополнительного образования детей в муниципальных общеобразовательных организациях в части финансирования  расходов на приобретение учебников и учебных пособий, средств обучения, игр, игрушек, из них:</t>
  </si>
  <si>
    <t>Возмещение родительской платы льготным категориям детей в МДОУ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</si>
  <si>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</si>
  <si>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Возмещение расходов родительской платы за присмотр и уход за детьми многодетным семьям сельских территорий</t>
  </si>
  <si>
    <t>Приобретение подарочных сертификатов для проведения мероприятий для детей с ограниченными возможностями здоровья</t>
  </si>
  <si>
    <t>Возмещение расходов родительской платы за присмотр и уход в размере 100% за детьми лиц, мобилизованных, принимающих участие в специальной военной операции на территории Украины, Луганской Народной Республики, Донецкой Народной республики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</si>
</sst>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_-* #,##0.0_р_._-;\-* #,##0.0_р_._-;_-* &quot;-&quot;?_р_._-;_-@_-"/>
    <numFmt numFmtId="170" formatCode="#,##0.0"/>
    <numFmt numFmtId="171" formatCode="_-* #,##0.000_р_._-;\-* #,##0.000_р_._-;_-* &quot;-&quot;???_р_._-;_-@_-"/>
    <numFmt numFmtId="172" formatCode="_-* #,##0.0_р_._-;\-* #,##0.0_р_._-;_-* &quot;-&quot;_р_._-;_-@_-"/>
    <numFmt numFmtId="173" formatCode="_-* #,##0.0\ _₽_-;\-* #,##0.0\ _₽_-;_-* &quot;-&quot;?\ _₽_-;_-@_-"/>
    <numFmt numFmtId="174" formatCode="_-* #,##0.00000\ _₽_-;\-* #,##0.00000\ _₽_-;_-* &quot;-&quot;?????\ _₽_-;_-@_-"/>
    <numFmt numFmtId="175" formatCode="0.0"/>
    <numFmt numFmtId="176" formatCode="0.000"/>
    <numFmt numFmtId="177" formatCode="#,##0.000"/>
    <numFmt numFmtId="178" formatCode="_-* #,##0.000\ _₽_-;\-* #,##0.000\ _₽_-;_-* &quot;-&quot;???\ _₽_-;_-@_-"/>
    <numFmt numFmtId="179" formatCode="_-* #,##0.000_р_._-;\-* #,##0.000_р_._-;_-* &quot;-&quot;_р_._-;_-@_-"/>
    <numFmt numFmtId="180" formatCode="_-* #,##0.0000\ _₽_-;\-* #,##0.0000\ _₽_-;_-* &quot;-&quot;?????\ _₽_-;_-@_-"/>
    <numFmt numFmtId="181" formatCode="_-* #,##0.000\ _₽_-;\-* #,##0.000\ _₽_-;_-* &quot;-&quot;?????\ _₽_-;_-@_-"/>
    <numFmt numFmtId="182" formatCode="000000"/>
    <numFmt numFmtId="183" formatCode="0.0000"/>
    <numFmt numFmtId="184" formatCode="_-* #,##0.000_р_._-;\-* #,##0.000_р_._-;_-* &quot;-&quot;?_р_._-;_-@_-"/>
    <numFmt numFmtId="185" formatCode="_-* #,##0.0\ _₽_-;\-* #,##0.0\ _₽_-;_-* \-?\ _₽_-;_-@_-"/>
    <numFmt numFmtId="186" formatCode="_-* #,##0.0_р_._-;\-* #,##0.0_р_._-;_-* \-?_р_._-;_-@_-"/>
    <numFmt numFmtId="187" formatCode="_-* #,##0.00\ _₽_-;\-* #,##0.00\ _₽_-;_-* \-?\ _₽_-;_-@_-"/>
    <numFmt numFmtId="188" formatCode="_-* #,##0_р_._-;\-* #,##0_р_._-;_-* &quot;-&quot;?_р_._-;_-@_-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#,##0.0_ ;\-#,##0.0\ "/>
    <numFmt numFmtId="199" formatCode="_-* #,##0.000000_р_._-;\-* #,##0.000000_р_._-;_-* &quot;-&quot;??????_р_._-;_-@_-"/>
    <numFmt numFmtId="200" formatCode="_-* #,##0.00000000_р_._-;\-* #,##0.00000000_р_._-;_-* &quot;-&quot;????????_р_._-;_-@_-"/>
    <numFmt numFmtId="201" formatCode="#,##0_ ;\-#,##0\ "/>
    <numFmt numFmtId="202" formatCode="_-* #,##0.00_р_._-;\-* #,##0.00_р_._-;_-* &quot;-&quot;?_р_._-;_-@_-"/>
    <numFmt numFmtId="203" formatCode="0.00000"/>
    <numFmt numFmtId="204" formatCode="0.000000"/>
    <numFmt numFmtId="205" formatCode="0.0000000"/>
    <numFmt numFmtId="206" formatCode="0.00000000"/>
    <numFmt numFmtId="207" formatCode="_-* #,##0.0&quot;р.&quot;_-;\-* #,##0.0&quot;р.&quot;_-;_-* &quot;-&quot;?&quot;р.&quot;_-;_-@_-"/>
    <numFmt numFmtId="208" formatCode="0.000%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_-* #,##0.000\ _₽_-;\-* #,##0.000\ _₽_-;_-* &quot;-&quot;?\ _₽_-;_-@_-"/>
    <numFmt numFmtId="218" formatCode="#,##0.00_ ;\-#,##0.00\ "/>
    <numFmt numFmtId="219" formatCode="#,##0.000\ _₽"/>
    <numFmt numFmtId="220" formatCode="#,##0.00000\ _₽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Liberation Serif"/>
      <family val="1"/>
    </font>
    <font>
      <b/>
      <sz val="22"/>
      <name val="Liberation Serif"/>
      <family val="1"/>
    </font>
    <font>
      <b/>
      <sz val="24"/>
      <name val="Liberation Serif"/>
      <family val="1"/>
    </font>
    <font>
      <b/>
      <sz val="16"/>
      <name val="Liberation Serif"/>
      <family val="1"/>
    </font>
    <font>
      <sz val="16"/>
      <name val="Liberation Serif"/>
      <family val="1"/>
    </font>
    <font>
      <sz val="11"/>
      <color indexed="9"/>
      <name val="Calibri"/>
      <family val="2"/>
    </font>
    <font>
      <sz val="22"/>
      <name val="Liberation Serif"/>
      <family val="1"/>
    </font>
    <font>
      <b/>
      <sz val="10"/>
      <color indexed="55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Liberation Serif"/>
      <family val="1"/>
    </font>
    <font>
      <sz val="22"/>
      <color indexed="8"/>
      <name val="Liberation Serif"/>
      <family val="1"/>
    </font>
    <font>
      <sz val="16"/>
      <color indexed="8"/>
      <name val="Liberation Serif"/>
      <family val="1"/>
    </font>
    <font>
      <b/>
      <sz val="18"/>
      <name val="Liberation Serif"/>
      <family val="1"/>
    </font>
    <font>
      <sz val="18"/>
      <name val="Liberation Serif"/>
      <family val="1"/>
    </font>
    <font>
      <sz val="18"/>
      <color indexed="8"/>
      <name val="Liberation Serif"/>
      <family val="1"/>
    </font>
    <font>
      <b/>
      <sz val="22"/>
      <color indexed="8"/>
      <name val="Liberation Serif"/>
      <family val="1"/>
    </font>
    <font>
      <b/>
      <sz val="18"/>
      <color indexed="8"/>
      <name val="Liberation Serif"/>
      <family val="1"/>
    </font>
    <font>
      <b/>
      <i/>
      <sz val="22"/>
      <name val="Liberation Serif"/>
      <family val="1"/>
    </font>
    <font>
      <i/>
      <sz val="22"/>
      <name val="Liberation Serif"/>
      <family val="1"/>
    </font>
    <font>
      <sz val="16"/>
      <color indexed="10"/>
      <name val="Liberation Serif"/>
      <family val="1"/>
    </font>
    <font>
      <i/>
      <sz val="16"/>
      <color indexed="10"/>
      <name val="Liberation Serif"/>
      <family val="1"/>
    </font>
    <font>
      <b/>
      <sz val="16"/>
      <color indexed="10"/>
      <name val="Liberation Serif"/>
      <family val="1"/>
    </font>
    <font>
      <sz val="16"/>
      <color indexed="53"/>
      <name val="Liberation Serif"/>
      <family val="1"/>
    </font>
    <font>
      <sz val="10"/>
      <name val="Liberation Serif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2" fillId="0" borderId="0">
      <alignment/>
      <protection/>
    </xf>
    <xf numFmtId="0" fontId="30" fillId="0" borderId="1">
      <alignment vertical="top" wrapText="1"/>
      <protection/>
    </xf>
    <xf numFmtId="4" fontId="30" fillId="16" borderId="1">
      <alignment horizontal="right" vertical="top" shrinkToFit="1"/>
      <protection/>
    </xf>
    <xf numFmtId="0" fontId="31" fillId="0" borderId="2">
      <alignment vertical="top" wrapText="1"/>
      <protection/>
    </xf>
    <xf numFmtId="4" fontId="31" fillId="17" borderId="2">
      <alignment horizontal="right" vertical="top" shrinkToFit="1"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7" borderId="3" applyNumberFormat="0" applyAlignment="0" applyProtection="0"/>
    <xf numFmtId="0" fontId="7" fillId="22" borderId="4" applyNumberFormat="0" applyAlignment="0" applyProtection="0"/>
    <xf numFmtId="0" fontId="8" fillId="22" borderId="3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5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7" fillId="0" borderId="1" xfId="0" applyFont="1" applyBorder="1" applyAlignment="1">
      <alignment vertical="top" wrapText="1"/>
    </xf>
    <xf numFmtId="173" fontId="24" fillId="0" borderId="1" xfId="0" applyNumberFormat="1" applyFont="1" applyFill="1" applyBorder="1" applyAlignment="1">
      <alignment vertical="top" wrapText="1"/>
    </xf>
    <xf numFmtId="173" fontId="29" fillId="0" borderId="1" xfId="0" applyNumberFormat="1" applyFont="1" applyFill="1" applyBorder="1" applyAlignment="1">
      <alignment vertical="top" wrapText="1"/>
    </xf>
    <xf numFmtId="173" fontId="29" fillId="0" borderId="0" xfId="0" applyNumberFormat="1" applyFont="1" applyFill="1" applyAlignment="1">
      <alignment vertical="top" wrapText="1"/>
    </xf>
    <xf numFmtId="0" fontId="26" fillId="26" borderId="1" xfId="0" applyFont="1" applyFill="1" applyBorder="1" applyAlignment="1">
      <alignment vertical="top" wrapText="1"/>
    </xf>
    <xf numFmtId="168" fontId="29" fillId="0" borderId="1" xfId="0" applyNumberFormat="1" applyFont="1" applyFill="1" applyBorder="1" applyAlignment="1">
      <alignment vertical="top" wrapText="1"/>
    </xf>
    <xf numFmtId="173" fontId="29" fillId="0" borderId="0" xfId="0" applyNumberFormat="1" applyFont="1" applyAlignment="1">
      <alignment vertical="top" wrapText="1"/>
    </xf>
    <xf numFmtId="0" fontId="27" fillId="0" borderId="0" xfId="0" applyFont="1" applyAlignment="1">
      <alignment vertical="top" wrapText="1"/>
    </xf>
    <xf numFmtId="173" fontId="33" fillId="0" borderId="1" xfId="246" applyNumberFormat="1" applyFont="1" applyBorder="1" applyAlignment="1">
      <alignment vertical="top" wrapText="1"/>
      <protection/>
    </xf>
    <xf numFmtId="168" fontId="24" fillId="0" borderId="1" xfId="0" applyNumberFormat="1" applyFont="1" applyFill="1" applyBorder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168" fontId="29" fillId="0" borderId="0" xfId="0" applyNumberFormat="1" applyFont="1" applyAlignment="1">
      <alignment vertical="top" wrapText="1"/>
    </xf>
    <xf numFmtId="168" fontId="29" fillId="0" borderId="0" xfId="0" applyNumberFormat="1" applyFont="1" applyFill="1" applyAlignment="1">
      <alignment vertical="top" wrapText="1"/>
    </xf>
    <xf numFmtId="173" fontId="29" fillId="0" borderId="0" xfId="0" applyNumberFormat="1" applyFont="1" applyAlignment="1">
      <alignment horizontal="center" vertical="center" wrapText="1"/>
    </xf>
    <xf numFmtId="168" fontId="29" fillId="0" borderId="0" xfId="0" applyNumberFormat="1" applyFont="1" applyAlignment="1">
      <alignment horizontal="center" vertical="center" wrapText="1"/>
    </xf>
    <xf numFmtId="0" fontId="35" fillId="27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173" fontId="38" fillId="26" borderId="1" xfId="0" applyNumberFormat="1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173" fontId="33" fillId="0" borderId="1" xfId="0" applyNumberFormat="1" applyFont="1" applyFill="1" applyBorder="1" applyAlignment="1">
      <alignment vertical="top" wrapText="1"/>
    </xf>
    <xf numFmtId="173" fontId="38" fillId="27" borderId="1" xfId="0" applyNumberFormat="1" applyFont="1" applyFill="1" applyBorder="1" applyAlignment="1">
      <alignment vertical="top" wrapText="1"/>
    </xf>
    <xf numFmtId="173" fontId="33" fillId="0" borderId="1" xfId="245" applyNumberFormat="1" applyFont="1" applyFill="1" applyBorder="1" applyAlignment="1">
      <alignment vertical="top" wrapText="1"/>
      <protection/>
    </xf>
    <xf numFmtId="0" fontId="34" fillId="0" borderId="1" xfId="245" applyFont="1" applyFill="1" applyBorder="1" applyAlignment="1">
      <alignment vertical="top" wrapText="1"/>
      <protection/>
    </xf>
    <xf numFmtId="0" fontId="27" fillId="0" borderId="1" xfId="0" applyFont="1" applyBorder="1" applyAlignment="1">
      <alignment vertical="top" wrapText="1"/>
    </xf>
    <xf numFmtId="0" fontId="26" fillId="27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34" fillId="0" borderId="1" xfId="245" applyFont="1" applyBorder="1" applyAlignment="1">
      <alignment vertical="top" wrapText="1"/>
      <protection/>
    </xf>
    <xf numFmtId="168" fontId="27" fillId="0" borderId="1" xfId="0" applyNumberFormat="1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173" fontId="24" fillId="26" borderId="1" xfId="0" applyNumberFormat="1" applyFont="1" applyFill="1" applyBorder="1" applyAlignment="1">
      <alignment vertical="top" wrapText="1"/>
    </xf>
    <xf numFmtId="173" fontId="24" fillId="0" borderId="1" xfId="0" applyNumberFormat="1" applyFont="1" applyFill="1" applyBorder="1" applyAlignment="1">
      <alignment vertical="top" wrapText="1"/>
    </xf>
    <xf numFmtId="0" fontId="35" fillId="26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3" fillId="0" borderId="1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49" fontId="35" fillId="0" borderId="0" xfId="0" applyNumberFormat="1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39" fillId="0" borderId="1" xfId="246" applyNumberFormat="1" applyFont="1" applyBorder="1" applyAlignment="1">
      <alignment horizontal="center" vertical="top" wrapText="1"/>
      <protection/>
    </xf>
    <xf numFmtId="0" fontId="37" fillId="0" borderId="1" xfId="246" applyFont="1" applyFill="1" applyBorder="1" applyAlignment="1">
      <alignment vertical="top" wrapText="1"/>
      <protection/>
    </xf>
    <xf numFmtId="0" fontId="36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49" fontId="35" fillId="26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vertical="top" wrapText="1"/>
    </xf>
    <xf numFmtId="0" fontId="39" fillId="26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39" fillId="27" borderId="1" xfId="0" applyFont="1" applyFill="1" applyBorder="1" applyAlignment="1">
      <alignment vertical="top" wrapText="1"/>
    </xf>
    <xf numFmtId="2" fontId="37" fillId="0" borderId="1" xfId="0" applyNumberFormat="1" applyFont="1" applyFill="1" applyBorder="1" applyAlignment="1">
      <alignment vertical="top" wrapText="1"/>
    </xf>
    <xf numFmtId="0" fontId="37" fillId="0" borderId="1" xfId="245" applyFont="1" applyFill="1" applyBorder="1" applyAlignment="1">
      <alignment vertical="top" wrapText="1"/>
      <protection/>
    </xf>
    <xf numFmtId="2" fontId="36" fillId="0" borderId="1" xfId="0" applyNumberFormat="1" applyFont="1" applyFill="1" applyBorder="1" applyAlignment="1">
      <alignment vertical="top" wrapText="1"/>
    </xf>
    <xf numFmtId="49" fontId="35" fillId="0" borderId="0" xfId="0" applyNumberFormat="1" applyFont="1" applyFill="1" applyAlignment="1">
      <alignment horizontal="center" vertical="top" wrapText="1"/>
    </xf>
    <xf numFmtId="0" fontId="36" fillId="0" borderId="1" xfId="240" applyFont="1" applyFill="1" applyBorder="1" applyAlignment="1">
      <alignment vertical="top" wrapText="1"/>
      <protection/>
    </xf>
    <xf numFmtId="0" fontId="36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6" fillId="0" borderId="0" xfId="0" applyFont="1" applyFill="1" applyAlignment="1">
      <alignment vertical="top" wrapText="1"/>
    </xf>
    <xf numFmtId="0" fontId="29" fillId="0" borderId="0" xfId="0" applyFont="1" applyAlignment="1">
      <alignment horizontal="center" vertical="top" wrapText="1"/>
    </xf>
    <xf numFmtId="4" fontId="33" fillId="0" borderId="1" xfId="246" applyNumberFormat="1" applyFont="1" applyFill="1" applyBorder="1" applyAlignment="1">
      <alignment horizontal="center" vertical="top" wrapText="1"/>
      <protection/>
    </xf>
    <xf numFmtId="0" fontId="24" fillId="0" borderId="1" xfId="0" applyFont="1" applyFill="1" applyBorder="1" applyAlignment="1">
      <alignment horizontal="center" vertical="top" wrapText="1"/>
    </xf>
    <xf numFmtId="0" fontId="24" fillId="26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240" applyFont="1" applyFill="1" applyBorder="1" applyAlignment="1">
      <alignment horizontal="center" vertical="top" wrapText="1"/>
      <protection/>
    </xf>
    <xf numFmtId="0" fontId="29" fillId="0" borderId="0" xfId="0" applyFont="1" applyFill="1" applyAlignment="1">
      <alignment horizontal="center" vertical="top" wrapText="1"/>
    </xf>
    <xf numFmtId="0" fontId="44" fillId="0" borderId="1" xfId="0" applyFont="1" applyBorder="1" applyAlignment="1">
      <alignment vertical="top" wrapText="1"/>
    </xf>
    <xf numFmtId="0" fontId="27" fillId="0" borderId="1" xfId="0" applyNumberFormat="1" applyFont="1" applyBorder="1" applyAlignment="1">
      <alignment vertical="top" wrapText="1"/>
    </xf>
    <xf numFmtId="0" fontId="44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vertical="top" wrapText="1"/>
    </xf>
    <xf numFmtId="172" fontId="42" fillId="0" borderId="1" xfId="0" applyNumberFormat="1" applyFont="1" applyFill="1" applyBorder="1" applyAlignment="1">
      <alignment vertical="top" wrapText="1"/>
    </xf>
    <xf numFmtId="4" fontId="27" fillId="0" borderId="1" xfId="240" applyNumberFormat="1" applyFont="1" applyFill="1" applyBorder="1" applyAlignment="1">
      <alignment vertical="top" wrapText="1"/>
      <protection/>
    </xf>
    <xf numFmtId="4" fontId="34" fillId="0" borderId="1" xfId="0" applyNumberFormat="1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vertical="top" wrapText="1"/>
    </xf>
    <xf numFmtId="182" fontId="34" fillId="0" borderId="1" xfId="255" applyNumberFormat="1" applyFont="1" applyFill="1" applyBorder="1" applyAlignment="1">
      <alignment vertical="top" wrapText="1"/>
    </xf>
    <xf numFmtId="167" fontId="34" fillId="0" borderId="1" xfId="255" applyFont="1" applyFill="1" applyBorder="1" applyAlignment="1">
      <alignment vertical="top" wrapText="1"/>
    </xf>
    <xf numFmtId="173" fontId="29" fillId="0" borderId="1" xfId="0" applyNumberFormat="1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27" borderId="1" xfId="0" applyFont="1" applyFill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3" fontId="42" fillId="0" borderId="1" xfId="0" applyNumberFormat="1" applyFont="1" applyFill="1" applyBorder="1" applyAlignment="1">
      <alignment vertical="top" wrapText="1"/>
    </xf>
    <xf numFmtId="4" fontId="37" fillId="0" borderId="1" xfId="213" applyNumberFormat="1" applyFont="1" applyBorder="1" applyAlignment="1">
      <alignment vertical="top" wrapText="1"/>
      <protection/>
    </xf>
    <xf numFmtId="0" fontId="36" fillId="0" borderId="1" xfId="213" applyFont="1" applyFill="1" applyBorder="1" applyAlignment="1">
      <alignment vertical="top" wrapText="1"/>
      <protection/>
    </xf>
    <xf numFmtId="168" fontId="27" fillId="0" borderId="1" xfId="0" applyNumberFormat="1" applyFont="1" applyFill="1" applyBorder="1" applyAlignment="1">
      <alignment vertical="top" wrapText="1"/>
    </xf>
    <xf numFmtId="173" fontId="26" fillId="26" borderId="1" xfId="0" applyNumberFormat="1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vertical="top" wrapText="1"/>
    </xf>
    <xf numFmtId="4" fontId="27" fillId="0" borderId="1" xfId="0" applyNumberFormat="1" applyFont="1" applyBorder="1" applyAlignment="1">
      <alignment vertical="top" wrapText="1"/>
    </xf>
    <xf numFmtId="4" fontId="26" fillId="26" borderId="1" xfId="240" applyNumberFormat="1" applyFont="1" applyFill="1" applyBorder="1" applyAlignment="1">
      <alignment vertical="top" wrapText="1"/>
      <protection/>
    </xf>
    <xf numFmtId="4" fontId="26" fillId="0" borderId="1" xfId="240" applyNumberFormat="1" applyFont="1" applyFill="1" applyBorder="1" applyAlignment="1">
      <alignment vertical="top" wrapText="1"/>
      <protection/>
    </xf>
    <xf numFmtId="4" fontId="42" fillId="0" borderId="1" xfId="240" applyNumberFormat="1" applyFont="1" applyFill="1" applyBorder="1" applyAlignment="1">
      <alignment vertical="top" wrapText="1"/>
      <protection/>
    </xf>
    <xf numFmtId="4" fontId="34" fillId="0" borderId="1" xfId="255" applyNumberFormat="1" applyFont="1" applyFill="1" applyBorder="1" applyAlignment="1">
      <alignment vertical="top" wrapText="1"/>
    </xf>
    <xf numFmtId="0" fontId="35" fillId="26" borderId="1" xfId="240" applyFont="1" applyFill="1" applyBorder="1" applyAlignment="1">
      <alignment vertical="top" wrapText="1"/>
      <protection/>
    </xf>
    <xf numFmtId="0" fontId="36" fillId="28" borderId="1" xfId="240" applyFont="1" applyFill="1" applyBorder="1" applyAlignment="1">
      <alignment vertical="top" wrapText="1"/>
      <protection/>
    </xf>
    <xf numFmtId="0" fontId="35" fillId="28" borderId="1" xfId="240" applyFont="1" applyFill="1" applyBorder="1" applyAlignment="1">
      <alignment vertical="top" wrapText="1"/>
      <protection/>
    </xf>
    <xf numFmtId="4" fontId="37" fillId="0" borderId="1" xfId="0" applyNumberFormat="1" applyFont="1" applyFill="1" applyBorder="1" applyAlignment="1">
      <alignment vertical="top" wrapText="1"/>
    </xf>
    <xf numFmtId="4" fontId="36" fillId="0" borderId="1" xfId="242" applyNumberFormat="1" applyFont="1" applyFill="1" applyBorder="1" applyAlignment="1">
      <alignment vertical="top" wrapText="1"/>
      <protection/>
    </xf>
    <xf numFmtId="0" fontId="36" fillId="0" borderId="1" xfId="242" applyNumberFormat="1" applyFont="1" applyFill="1" applyBorder="1" applyAlignment="1">
      <alignment vertical="top" wrapText="1"/>
      <protection/>
    </xf>
    <xf numFmtId="173" fontId="24" fillId="0" borderId="1" xfId="0" applyNumberFormat="1" applyFont="1" applyBorder="1" applyAlignment="1">
      <alignment vertical="top" wrapText="1"/>
    </xf>
    <xf numFmtId="173" fontId="24" fillId="27" borderId="1" xfId="0" applyNumberFormat="1" applyFont="1" applyFill="1" applyBorder="1" applyAlignment="1">
      <alignment vertical="top" wrapText="1"/>
    </xf>
    <xf numFmtId="173" fontId="41" fillId="0" borderId="1" xfId="0" applyNumberFormat="1" applyFont="1" applyFill="1" applyBorder="1" applyAlignment="1">
      <alignment vertical="top" wrapText="1"/>
    </xf>
    <xf numFmtId="173" fontId="33" fillId="0" borderId="1" xfId="0" applyNumberFormat="1" applyFont="1" applyBorder="1" applyAlignment="1">
      <alignment vertical="top" wrapText="1"/>
    </xf>
    <xf numFmtId="173" fontId="33" fillId="0" borderId="1" xfId="245" applyNumberFormat="1" applyFont="1" applyBorder="1" applyAlignment="1">
      <alignment vertical="top" wrapText="1"/>
      <protection/>
    </xf>
    <xf numFmtId="173" fontId="33" fillId="0" borderId="1" xfId="0" applyNumberFormat="1" applyFont="1" applyFill="1" applyBorder="1" applyAlignment="1">
      <alignment vertical="top" wrapText="1"/>
    </xf>
    <xf numFmtId="173" fontId="29" fillId="0" borderId="1" xfId="0" applyNumberFormat="1" applyFont="1" applyFill="1" applyBorder="1" applyAlignment="1">
      <alignment vertical="top" wrapText="1"/>
    </xf>
    <xf numFmtId="173" fontId="24" fillId="26" borderId="1" xfId="240" applyNumberFormat="1" applyFont="1" applyFill="1" applyBorder="1" applyAlignment="1">
      <alignment vertical="top" wrapText="1"/>
      <protection/>
    </xf>
    <xf numFmtId="173" fontId="29" fillId="0" borderId="1" xfId="240" applyNumberFormat="1" applyFont="1" applyFill="1" applyBorder="1" applyAlignment="1">
      <alignment vertical="top" wrapText="1"/>
      <protection/>
    </xf>
    <xf numFmtId="173" fontId="24" fillId="0" borderId="1" xfId="240" applyNumberFormat="1" applyFont="1" applyFill="1" applyBorder="1" applyAlignment="1">
      <alignment vertical="top" wrapText="1"/>
      <protection/>
    </xf>
    <xf numFmtId="173" fontId="24" fillId="28" borderId="1" xfId="240" applyNumberFormat="1" applyFont="1" applyFill="1" applyBorder="1" applyAlignment="1">
      <alignment vertical="top" wrapText="1"/>
      <protection/>
    </xf>
    <xf numFmtId="173" fontId="29" fillId="28" borderId="1" xfId="240" applyNumberFormat="1" applyFont="1" applyFill="1" applyBorder="1" applyAlignment="1">
      <alignment vertical="top" wrapText="1"/>
      <protection/>
    </xf>
    <xf numFmtId="173" fontId="29" fillId="0" borderId="1" xfId="242" applyNumberFormat="1" applyFont="1" applyFill="1" applyBorder="1" applyAlignment="1">
      <alignment vertical="top" wrapText="1"/>
      <protection/>
    </xf>
    <xf numFmtId="173" fontId="33" fillId="0" borderId="1" xfId="255" applyNumberFormat="1" applyFont="1" applyFill="1" applyBorder="1" applyAlignment="1">
      <alignment vertical="top" wrapText="1"/>
    </xf>
    <xf numFmtId="0" fontId="23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top" wrapText="1"/>
    </xf>
    <xf numFmtId="0" fontId="35" fillId="28" borderId="1" xfId="240" applyFont="1" applyFill="1" applyBorder="1" applyAlignment="1">
      <alignment horizontal="center" vertical="top" wrapText="1"/>
      <protection/>
    </xf>
    <xf numFmtId="0" fontId="35" fillId="0" borderId="1" xfId="240" applyFont="1" applyFill="1" applyBorder="1" applyAlignment="1">
      <alignment horizontal="center" vertical="top" wrapText="1"/>
      <protection/>
    </xf>
    <xf numFmtId="0" fontId="35" fillId="0" borderId="1" xfId="240" applyFont="1" applyBorder="1" applyAlignment="1">
      <alignment horizontal="center" vertical="top" wrapText="1"/>
      <protection/>
    </xf>
    <xf numFmtId="173" fontId="35" fillId="0" borderId="1" xfId="240" applyNumberFormat="1" applyFont="1" applyBorder="1" applyAlignment="1">
      <alignment horizontal="center" vertical="top" wrapText="1"/>
      <protection/>
    </xf>
    <xf numFmtId="49" fontId="35" fillId="29" borderId="1" xfId="0" applyNumberFormat="1" applyFont="1" applyFill="1" applyBorder="1" applyAlignment="1">
      <alignment horizontal="center" vertical="top" wrapText="1"/>
    </xf>
    <xf numFmtId="0" fontId="35" fillId="29" borderId="1" xfId="0" applyFont="1" applyFill="1" applyBorder="1" applyAlignment="1">
      <alignment vertical="top" wrapText="1"/>
    </xf>
    <xf numFmtId="173" fontId="24" fillId="29" borderId="1" xfId="0" applyNumberFormat="1" applyFont="1" applyFill="1" applyBorder="1" applyAlignment="1">
      <alignment vertical="top" wrapText="1"/>
    </xf>
    <xf numFmtId="173" fontId="24" fillId="0" borderId="1" xfId="0" applyNumberFormat="1" applyFont="1" applyFill="1" applyBorder="1" applyAlignment="1">
      <alignment vertical="top" wrapText="1"/>
    </xf>
    <xf numFmtId="0" fontId="35" fillId="0" borderId="1" xfId="240" applyFont="1" applyFill="1" applyBorder="1" applyAlignment="1">
      <alignment vertical="top" wrapText="1"/>
      <protection/>
    </xf>
    <xf numFmtId="0" fontId="45" fillId="0" borderId="1" xfId="0" applyFont="1" applyBorder="1" applyAlignment="1">
      <alignment vertical="top" wrapText="1"/>
    </xf>
    <xf numFmtId="168" fontId="24" fillId="26" borderId="1" xfId="0" applyNumberFormat="1" applyFont="1" applyFill="1" applyBorder="1" applyAlignment="1">
      <alignment vertical="top" wrapText="1"/>
    </xf>
    <xf numFmtId="0" fontId="44" fillId="26" borderId="1" xfId="0" applyFont="1" applyFill="1" applyBorder="1" applyAlignment="1">
      <alignment vertical="top" wrapText="1"/>
    </xf>
    <xf numFmtId="0" fontId="44" fillId="26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0" fontId="26" fillId="29" borderId="1" xfId="0" applyFont="1" applyFill="1" applyBorder="1" applyAlignment="1">
      <alignment vertical="top" wrapText="1"/>
    </xf>
    <xf numFmtId="4" fontId="26" fillId="26" borderId="1" xfId="0" applyNumberFormat="1" applyFont="1" applyFill="1" applyBorder="1" applyAlignment="1">
      <alignment vertical="top" wrapText="1"/>
    </xf>
    <xf numFmtId="173" fontId="38" fillId="26" borderId="1" xfId="255" applyNumberFormat="1" applyFont="1" applyFill="1" applyBorder="1" applyAlignment="1">
      <alignment vertical="top" wrapText="1"/>
    </xf>
    <xf numFmtId="167" fontId="32" fillId="26" borderId="1" xfId="255" applyFont="1" applyFill="1" applyBorder="1" applyAlignment="1">
      <alignment vertical="top" wrapText="1"/>
    </xf>
    <xf numFmtId="49" fontId="35" fillId="26" borderId="1" xfId="0" applyNumberFormat="1" applyFont="1" applyFill="1" applyBorder="1" applyAlignment="1">
      <alignment horizontal="center" vertical="top" wrapText="1"/>
    </xf>
    <xf numFmtId="0" fontId="35" fillId="26" borderId="1" xfId="0" applyFont="1" applyFill="1" applyBorder="1" applyAlignment="1">
      <alignment vertical="top" wrapText="1"/>
    </xf>
    <xf numFmtId="173" fontId="24" fillId="26" borderId="1" xfId="0" applyNumberFormat="1" applyFont="1" applyFill="1" applyBorder="1" applyAlignment="1">
      <alignment vertical="top" wrapText="1"/>
    </xf>
    <xf numFmtId="0" fontId="26" fillId="26" borderId="1" xfId="0" applyFont="1" applyFill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27" borderId="1" xfId="0" applyFont="1" applyFill="1" applyBorder="1" applyAlignment="1">
      <alignment horizontal="center" vertical="top" wrapText="1"/>
    </xf>
    <xf numFmtId="4" fontId="33" fillId="0" borderId="1" xfId="213" applyNumberFormat="1" applyFont="1" applyFill="1" applyBorder="1" applyAlignment="1">
      <alignment horizontal="center" vertical="top" wrapText="1"/>
      <protection/>
    </xf>
    <xf numFmtId="4" fontId="33" fillId="0" borderId="1" xfId="213" applyNumberFormat="1" applyFont="1" applyBorder="1" applyAlignment="1">
      <alignment horizontal="center" vertical="top" wrapText="1"/>
      <protection/>
    </xf>
    <xf numFmtId="0" fontId="29" fillId="0" borderId="1" xfId="213" applyFont="1" applyFill="1" applyBorder="1" applyAlignment="1">
      <alignment horizontal="center" vertical="top" wrapText="1"/>
      <protection/>
    </xf>
    <xf numFmtId="173" fontId="38" fillId="26" borderId="1" xfId="0" applyNumberFormat="1" applyFont="1" applyFill="1" applyBorder="1" applyAlignment="1">
      <alignment horizontal="center" vertical="top" wrapText="1"/>
    </xf>
    <xf numFmtId="173" fontId="33" fillId="0" borderId="1" xfId="0" applyNumberFormat="1" applyFont="1" applyFill="1" applyBorder="1" applyAlignment="1">
      <alignment horizontal="center" vertical="top" wrapText="1"/>
    </xf>
    <xf numFmtId="173" fontId="38" fillId="27" borderId="1" xfId="0" applyNumberFormat="1" applyFont="1" applyFill="1" applyBorder="1" applyAlignment="1">
      <alignment horizontal="center" vertical="top" wrapText="1"/>
    </xf>
    <xf numFmtId="173" fontId="33" fillId="0" borderId="1" xfId="245" applyNumberFormat="1" applyFont="1" applyFill="1" applyBorder="1" applyAlignment="1">
      <alignment horizontal="center" vertical="top" wrapText="1"/>
      <protection/>
    </xf>
    <xf numFmtId="0" fontId="24" fillId="29" borderId="1" xfId="0" applyFont="1" applyFill="1" applyBorder="1" applyAlignment="1">
      <alignment horizontal="center" vertical="top" wrapText="1"/>
    </xf>
    <xf numFmtId="0" fontId="24" fillId="0" borderId="1" xfId="240" applyFont="1" applyFill="1" applyBorder="1" applyAlignment="1">
      <alignment horizontal="center" vertical="top" wrapText="1"/>
      <protection/>
    </xf>
    <xf numFmtId="0" fontId="29" fillId="30" borderId="1" xfId="0" applyFont="1" applyFill="1" applyBorder="1" applyAlignment="1">
      <alignment horizontal="center" vertical="top" wrapText="1"/>
    </xf>
    <xf numFmtId="0" fontId="24" fillId="26" borderId="1" xfId="240" applyFont="1" applyFill="1" applyBorder="1" applyAlignment="1">
      <alignment horizontal="center" vertical="top" wrapText="1"/>
      <protection/>
    </xf>
    <xf numFmtId="0" fontId="24" fillId="28" borderId="1" xfId="240" applyFont="1" applyFill="1" applyBorder="1" applyAlignment="1">
      <alignment horizontal="center" vertical="top" wrapText="1"/>
      <protection/>
    </xf>
    <xf numFmtId="4" fontId="33" fillId="0" borderId="1" xfId="0" applyNumberFormat="1" applyFont="1" applyFill="1" applyBorder="1" applyAlignment="1">
      <alignment horizontal="center" vertical="top" wrapText="1"/>
    </xf>
    <xf numFmtId="4" fontId="41" fillId="0" borderId="1" xfId="242" applyNumberFormat="1" applyFont="1" applyFill="1" applyBorder="1" applyAlignment="1">
      <alignment horizontal="center" vertical="top" wrapText="1"/>
      <protection/>
    </xf>
    <xf numFmtId="0" fontId="33" fillId="0" borderId="1" xfId="0" applyFont="1" applyFill="1" applyBorder="1" applyAlignment="1">
      <alignment horizontal="center" vertical="top" wrapText="1"/>
    </xf>
    <xf numFmtId="4" fontId="29" fillId="0" borderId="1" xfId="242" applyNumberFormat="1" applyFont="1" applyFill="1" applyBorder="1" applyAlignment="1">
      <alignment horizontal="center" vertical="top" wrapText="1"/>
      <protection/>
    </xf>
    <xf numFmtId="4" fontId="29" fillId="0" borderId="1" xfId="0" applyNumberFormat="1" applyFont="1" applyFill="1" applyBorder="1" applyAlignment="1">
      <alignment horizontal="center" vertical="top" wrapText="1"/>
    </xf>
    <xf numFmtId="0" fontId="38" fillId="26" borderId="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8" fillId="26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24" fillId="26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168" fontId="24" fillId="27" borderId="1" xfId="0" applyNumberFormat="1" applyFont="1" applyFill="1" applyBorder="1" applyAlignment="1">
      <alignment vertical="top" wrapText="1"/>
    </xf>
    <xf numFmtId="0" fontId="44" fillId="27" borderId="1" xfId="0" applyFont="1" applyFill="1" applyBorder="1" applyAlignment="1">
      <alignment vertical="top" wrapText="1"/>
    </xf>
    <xf numFmtId="0" fontId="40" fillId="0" borderId="1" xfId="0" applyFont="1" applyBorder="1" applyAlignment="1">
      <alignment horizontal="center" vertical="top" wrapText="1"/>
    </xf>
    <xf numFmtId="168" fontId="26" fillId="26" borderId="1" xfId="0" applyNumberFormat="1" applyFont="1" applyFill="1" applyBorder="1" applyAlignment="1">
      <alignment vertical="top" wrapText="1"/>
    </xf>
    <xf numFmtId="168" fontId="26" fillId="0" borderId="1" xfId="0" applyNumberFormat="1" applyFont="1" applyFill="1" applyBorder="1" applyAlignment="1">
      <alignment vertical="top" wrapText="1"/>
    </xf>
    <xf numFmtId="170" fontId="34" fillId="0" borderId="1" xfId="0" applyNumberFormat="1" applyFont="1" applyFill="1" applyBorder="1" applyAlignment="1">
      <alignment vertical="top" wrapText="1"/>
    </xf>
    <xf numFmtId="172" fontId="44" fillId="27" borderId="1" xfId="0" applyNumberFormat="1" applyFont="1" applyFill="1" applyBorder="1" applyAlignment="1">
      <alignment vertical="top" wrapText="1"/>
    </xf>
    <xf numFmtId="0" fontId="44" fillId="27" borderId="1" xfId="0" applyFont="1" applyFill="1" applyBorder="1" applyAlignment="1">
      <alignment vertical="top" wrapText="1"/>
    </xf>
    <xf numFmtId="49" fontId="35" fillId="27" borderId="1" xfId="0" applyNumberFormat="1" applyFont="1" applyFill="1" applyBorder="1" applyAlignment="1">
      <alignment horizontal="center" vertical="top" wrapText="1"/>
    </xf>
    <xf numFmtId="0" fontId="35" fillId="27" borderId="1" xfId="240" applyFont="1" applyFill="1" applyBorder="1" applyAlignment="1">
      <alignment vertical="top" wrapText="1"/>
      <protection/>
    </xf>
    <xf numFmtId="173" fontId="24" fillId="27" borderId="1" xfId="0" applyNumberFormat="1" applyFont="1" applyFill="1" applyBorder="1" applyAlignment="1">
      <alignment vertical="top" wrapText="1"/>
    </xf>
    <xf numFmtId="0" fontId="26" fillId="27" borderId="1" xfId="0" applyFont="1" applyFill="1" applyBorder="1" applyAlignment="1">
      <alignment vertical="top" wrapText="1"/>
    </xf>
    <xf numFmtId="49" fontId="35" fillId="31" borderId="1" xfId="0" applyNumberFormat="1" applyFont="1" applyFill="1" applyBorder="1" applyAlignment="1">
      <alignment horizontal="center" vertical="top" wrapText="1"/>
    </xf>
    <xf numFmtId="0" fontId="24" fillId="31" borderId="1" xfId="0" applyFont="1" applyFill="1" applyBorder="1" applyAlignment="1">
      <alignment horizontal="center" vertical="top" wrapText="1"/>
    </xf>
    <xf numFmtId="0" fontId="26" fillId="31" borderId="1" xfId="0" applyFont="1" applyFill="1" applyBorder="1" applyAlignment="1">
      <alignment vertical="top" wrapText="1"/>
    </xf>
    <xf numFmtId="4" fontId="26" fillId="27" borderId="1" xfId="240" applyNumberFormat="1" applyFont="1" applyFill="1" applyBorder="1" applyAlignment="1">
      <alignment vertical="top" wrapText="1"/>
      <protection/>
    </xf>
    <xf numFmtId="4" fontId="32" fillId="27" borderId="1" xfId="0" applyNumberFormat="1" applyFont="1" applyFill="1" applyBorder="1" applyAlignment="1">
      <alignment vertical="top" wrapText="1"/>
    </xf>
    <xf numFmtId="177" fontId="26" fillId="27" borderId="1" xfId="240" applyNumberFormat="1" applyFont="1" applyFill="1" applyBorder="1" applyAlignment="1">
      <alignment vertical="top" wrapText="1"/>
      <protection/>
    </xf>
    <xf numFmtId="0" fontId="24" fillId="27" borderId="1" xfId="240" applyFont="1" applyFill="1" applyBorder="1" applyAlignment="1">
      <alignment horizontal="center" vertical="top" wrapText="1"/>
      <protection/>
    </xf>
    <xf numFmtId="173" fontId="24" fillId="27" borderId="1" xfId="240" applyNumberFormat="1" applyFont="1" applyFill="1" applyBorder="1" applyAlignment="1">
      <alignment vertical="top" wrapText="1"/>
      <protection/>
    </xf>
    <xf numFmtId="0" fontId="39" fillId="0" borderId="1" xfId="0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 vertical="top" wrapText="1"/>
    </xf>
    <xf numFmtId="173" fontId="38" fillId="0" borderId="1" xfId="255" applyNumberFormat="1" applyFont="1" applyFill="1" applyBorder="1" applyAlignment="1">
      <alignment vertical="top" wrapText="1"/>
    </xf>
    <xf numFmtId="0" fontId="39" fillId="27" borderId="1" xfId="0" applyFont="1" applyFill="1" applyBorder="1" applyAlignment="1">
      <alignment vertical="top" wrapText="1"/>
    </xf>
    <xf numFmtId="0" fontId="38" fillId="27" borderId="1" xfId="0" applyFont="1" applyFill="1" applyBorder="1" applyAlignment="1">
      <alignment horizontal="center" vertical="top" wrapText="1"/>
    </xf>
    <xf numFmtId="173" fontId="38" fillId="27" borderId="1" xfId="255" applyNumberFormat="1" applyFont="1" applyFill="1" applyBorder="1" applyAlignment="1">
      <alignment vertical="top" wrapText="1"/>
    </xf>
    <xf numFmtId="167" fontId="32" fillId="27" borderId="1" xfId="255" applyFont="1" applyFill="1" applyBorder="1" applyAlignment="1">
      <alignment vertical="top" wrapText="1"/>
    </xf>
    <xf numFmtId="182" fontId="32" fillId="27" borderId="1" xfId="255" applyNumberFormat="1" applyFont="1" applyFill="1" applyBorder="1" applyAlignment="1">
      <alignment vertical="top" wrapText="1"/>
    </xf>
    <xf numFmtId="4" fontId="26" fillId="31" borderId="1" xfId="0" applyNumberFormat="1" applyFont="1" applyFill="1" applyBorder="1" applyAlignment="1">
      <alignment vertical="top" wrapText="1"/>
    </xf>
    <xf numFmtId="4" fontId="27" fillId="28" borderId="1" xfId="0" applyNumberFormat="1" applyFont="1" applyFill="1" applyBorder="1" applyAlignment="1">
      <alignment vertical="top" wrapText="1"/>
    </xf>
    <xf numFmtId="4" fontId="29" fillId="0" borderId="1" xfId="0" applyNumberFormat="1" applyFont="1" applyFill="1" applyBorder="1" applyAlignment="1">
      <alignment horizontal="right" vertical="top" wrapText="1"/>
    </xf>
    <xf numFmtId="4" fontId="39" fillId="0" borderId="1" xfId="0" applyNumberFormat="1" applyFont="1" applyFill="1" applyBorder="1" applyAlignment="1">
      <alignment vertical="top" wrapText="1"/>
    </xf>
    <xf numFmtId="4" fontId="38" fillId="0" borderId="1" xfId="0" applyNumberFormat="1" applyFont="1" applyFill="1" applyBorder="1" applyAlignment="1">
      <alignment horizontal="right" vertical="top" wrapText="1"/>
    </xf>
    <xf numFmtId="0" fontId="39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center" vertical="top" wrapText="1"/>
    </xf>
    <xf numFmtId="173" fontId="38" fillId="0" borderId="1" xfId="0" applyNumberFormat="1" applyFont="1" applyFill="1" applyBorder="1" applyAlignment="1">
      <alignment vertical="top" wrapText="1"/>
    </xf>
    <xf numFmtId="173" fontId="38" fillId="0" borderId="1" xfId="0" applyNumberFormat="1" applyFont="1" applyFill="1" applyBorder="1" applyAlignment="1">
      <alignment horizontal="center" vertical="top" wrapText="1"/>
    </xf>
    <xf numFmtId="173" fontId="38" fillId="0" borderId="1" xfId="245" applyNumberFormat="1" applyFont="1" applyBorder="1" applyAlignment="1">
      <alignment vertical="top" wrapText="1"/>
      <protection/>
    </xf>
    <xf numFmtId="4" fontId="26" fillId="27" borderId="1" xfId="0" applyNumberFormat="1" applyFont="1" applyFill="1" applyBorder="1" applyAlignment="1">
      <alignment vertical="top" wrapText="1"/>
    </xf>
    <xf numFmtId="173" fontId="38" fillId="0" borderId="1" xfId="0" applyNumberFormat="1" applyFont="1" applyBorder="1" applyAlignment="1">
      <alignment vertical="top" wrapText="1"/>
    </xf>
    <xf numFmtId="2" fontId="36" fillId="0" borderId="1" xfId="0" applyNumberFormat="1" applyFont="1" applyFill="1" applyBorder="1" applyAlignment="1">
      <alignment vertical="top" wrapText="1"/>
    </xf>
    <xf numFmtId="168" fontId="26" fillId="27" borderId="1" xfId="0" applyNumberFormat="1" applyFont="1" applyFill="1" applyBorder="1" applyAlignment="1">
      <alignment vertical="top" wrapText="1"/>
    </xf>
    <xf numFmtId="173" fontId="24" fillId="0" borderId="1" xfId="240" applyNumberFormat="1" applyFont="1" applyBorder="1" applyAlignment="1">
      <alignment vertical="top" wrapText="1"/>
      <protection/>
    </xf>
    <xf numFmtId="173" fontId="38" fillId="0" borderId="1" xfId="245" applyNumberFormat="1" applyFont="1" applyFill="1" applyBorder="1" applyAlignment="1">
      <alignment vertical="top" wrapText="1"/>
      <protection/>
    </xf>
    <xf numFmtId="49" fontId="23" fillId="0" borderId="1" xfId="0" applyNumberFormat="1" applyFont="1" applyBorder="1" applyAlignment="1">
      <alignment horizontal="center" vertical="top" wrapText="1"/>
    </xf>
    <xf numFmtId="49" fontId="36" fillId="0" borderId="1" xfId="0" applyNumberFormat="1" applyFont="1" applyBorder="1" applyAlignment="1">
      <alignment horizontal="center" vertical="top" wrapText="1"/>
    </xf>
    <xf numFmtId="49" fontId="39" fillId="26" borderId="1" xfId="0" applyNumberFormat="1" applyFont="1" applyFill="1" applyBorder="1" applyAlignment="1">
      <alignment horizontal="center" vertical="top" wrapText="1"/>
    </xf>
    <xf numFmtId="49" fontId="37" fillId="28" borderId="1" xfId="0" applyNumberFormat="1" applyFont="1" applyFill="1" applyBorder="1" applyAlignment="1">
      <alignment horizontal="center" vertical="top" wrapText="1"/>
    </xf>
    <xf numFmtId="49" fontId="39" fillId="27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5" fillId="26" borderId="1" xfId="240" applyNumberFormat="1" applyFont="1" applyFill="1" applyBorder="1" applyAlignment="1">
      <alignment horizontal="center" vertical="top" wrapText="1"/>
      <protection/>
    </xf>
    <xf numFmtId="49" fontId="36" fillId="0" borderId="1" xfId="240" applyNumberFormat="1" applyFont="1" applyBorder="1" applyAlignment="1">
      <alignment horizontal="center" vertical="top" wrapText="1"/>
      <protection/>
    </xf>
    <xf numFmtId="49" fontId="36" fillId="0" borderId="1" xfId="240" applyNumberFormat="1" applyFont="1" applyFill="1" applyBorder="1" applyAlignment="1">
      <alignment horizontal="center" vertical="top" wrapText="1"/>
      <protection/>
    </xf>
    <xf numFmtId="49" fontId="37" fillId="0" borderId="1" xfId="0" applyNumberFormat="1" applyFont="1" applyBorder="1" applyAlignment="1">
      <alignment horizontal="center" vertical="top" wrapText="1"/>
    </xf>
    <xf numFmtId="49" fontId="39" fillId="26" borderId="1" xfId="0" applyNumberFormat="1" applyFont="1" applyFill="1" applyBorder="1" applyAlignment="1">
      <alignment horizontal="center" vertical="top" wrapText="1"/>
    </xf>
    <xf numFmtId="49" fontId="39" fillId="0" borderId="1" xfId="0" applyNumberFormat="1" applyFont="1" applyFill="1" applyBorder="1" applyAlignment="1">
      <alignment horizontal="center" vertical="top" wrapText="1"/>
    </xf>
    <xf numFmtId="49" fontId="39" fillId="27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4" fontId="36" fillId="0" borderId="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6" fillId="0" borderId="1" xfId="0" applyFont="1" applyFill="1" applyBorder="1" applyAlignment="1">
      <alignment horizontal="center" vertical="top" wrapText="1"/>
    </xf>
    <xf numFmtId="173" fontId="29" fillId="30" borderId="2" xfId="217" applyNumberFormat="1" applyFont="1" applyFill="1" applyAlignment="1" applyProtection="1">
      <alignment horizontal="right" vertical="top" shrinkToFit="1"/>
      <protection/>
    </xf>
    <xf numFmtId="0" fontId="35" fillId="26" borderId="1" xfId="0" applyFont="1" applyFill="1" applyBorder="1" applyAlignment="1">
      <alignment horizontal="left" vertical="top" wrapText="1"/>
    </xf>
    <xf numFmtId="4" fontId="39" fillId="27" borderId="12" xfId="0" applyNumberFormat="1" applyFont="1" applyFill="1" applyBorder="1" applyAlignment="1">
      <alignment horizontal="left" vertical="top" wrapText="1"/>
    </xf>
    <xf numFmtId="4" fontId="27" fillId="30" borderId="2" xfId="0" applyNumberFormat="1" applyFont="1" applyFill="1" applyBorder="1" applyAlignment="1">
      <alignment horizontal="left" vertical="top" wrapText="1"/>
    </xf>
    <xf numFmtId="4" fontId="27" fillId="0" borderId="2" xfId="0" applyNumberFormat="1" applyFont="1" applyBorder="1" applyAlignment="1">
      <alignment horizontal="justify" vertical="top"/>
    </xf>
    <xf numFmtId="173" fontId="38" fillId="31" borderId="1" xfId="217" applyNumberFormat="1" applyFont="1" applyFill="1" applyBorder="1" applyAlignment="1" applyProtection="1">
      <alignment horizontal="right" vertical="top" wrapText="1" shrinkToFit="1"/>
      <protection/>
    </xf>
    <xf numFmtId="173" fontId="33" fillId="0" borderId="1" xfId="217" applyNumberFormat="1" applyFont="1" applyFill="1" applyBorder="1" applyAlignment="1" applyProtection="1">
      <alignment horizontal="right" vertical="top" wrapText="1" shrinkToFit="1"/>
      <protection/>
    </xf>
    <xf numFmtId="173" fontId="33" fillId="30" borderId="1" xfId="217" applyNumberFormat="1" applyFont="1" applyFill="1" applyBorder="1" applyAlignment="1" applyProtection="1">
      <alignment horizontal="right" vertical="top" wrapText="1" shrinkToFit="1"/>
      <protection/>
    </xf>
    <xf numFmtId="4" fontId="37" fillId="0" borderId="1" xfId="213" applyNumberFormat="1" applyFont="1" applyFill="1" applyBorder="1" applyAlignment="1">
      <alignment vertical="top" wrapText="1"/>
      <protection/>
    </xf>
    <xf numFmtId="0" fontId="35" fillId="27" borderId="1" xfId="0" applyFont="1" applyFill="1" applyBorder="1" applyAlignment="1">
      <alignment vertical="top" wrapText="1"/>
    </xf>
    <xf numFmtId="0" fontId="24" fillId="28" borderId="1" xfId="240" applyFont="1" applyFill="1" applyBorder="1" applyAlignment="1">
      <alignment vertical="top" wrapText="1"/>
      <protection/>
    </xf>
    <xf numFmtId="0" fontId="24" fillId="0" borderId="1" xfId="240" applyFont="1" applyFill="1" applyBorder="1" applyAlignment="1">
      <alignment vertical="top" wrapText="1"/>
      <protection/>
    </xf>
    <xf numFmtId="0" fontId="24" fillId="0" borderId="1" xfId="240" applyFont="1" applyBorder="1" applyAlignment="1">
      <alignment vertical="top" wrapText="1"/>
      <protection/>
    </xf>
    <xf numFmtId="0" fontId="24" fillId="0" borderId="1" xfId="0" applyFont="1" applyFill="1" applyBorder="1" applyAlignment="1">
      <alignment vertical="top" wrapText="1"/>
    </xf>
    <xf numFmtId="173" fontId="27" fillId="0" borderId="1" xfId="0" applyNumberFormat="1" applyFont="1" applyBorder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</cellXfs>
  <cellStyles count="245">
    <cellStyle name="Normal" xfId="0"/>
    <cellStyle name="20% - Акцент1" xfId="15"/>
    <cellStyle name="20% — акцент1" xfId="16"/>
    <cellStyle name="20% - Акцент1_02 Финансирование МП за 1-2023 (ПРИЛ 1)" xfId="17"/>
    <cellStyle name="20% — акцент1_02 Финансирование МП за 1-2023 (ПРИЛ 1)" xfId="18"/>
    <cellStyle name="20% - Акцент1_09 Отчет за 6 мес. 2022 г Обес.общ.безоп СВОД" xfId="19"/>
    <cellStyle name="20% — акцент1_Отчет по финансированию за 1 пол.2021 КФКСиТ" xfId="20"/>
    <cellStyle name="20% - Акцент1_Отчет+за+6+мес.++2021+г+Соц.поддержка" xfId="21"/>
    <cellStyle name="20% — акцент1_Отчет+по+финансированию+за+1+пол.2022" xfId="22"/>
    <cellStyle name="20% - Акцент1_Отчет+по+финансированию+за+1+пол.2023" xfId="23"/>
    <cellStyle name="20% — акцент1_Отчет+по+финансированию+за+1+пол.2023" xfId="24"/>
    <cellStyle name="20% - Акцент1_Формы (ЦП, мероприятия) полугодие 2022" xfId="25"/>
    <cellStyle name="20% - Акцент2" xfId="26"/>
    <cellStyle name="20% — акцент2" xfId="27"/>
    <cellStyle name="20% - Акцент2_02 Финансирование МП за 1-2023 (ПРИЛ 1)" xfId="28"/>
    <cellStyle name="20% — акцент2_02 Финансирование МП за 1-2023 (ПРИЛ 1)" xfId="29"/>
    <cellStyle name="20% - Акцент2_09 Отчет за 6 мес. 2022 г Обес.общ.безоп СВОД" xfId="30"/>
    <cellStyle name="20% — акцент2_Отчет по финансированию за 1 пол.2021 КФКСиТ" xfId="31"/>
    <cellStyle name="20% - Акцент2_Отчет+за+6+мес.++2021+г+Соц.поддержка" xfId="32"/>
    <cellStyle name="20% — акцент2_Отчет+по+финансированию+за+1+пол.2022" xfId="33"/>
    <cellStyle name="20% - Акцент2_Отчет+по+финансированию+за+1+пол.2023" xfId="34"/>
    <cellStyle name="20% — акцент2_Отчет+по+финансированию+за+1+пол.2023" xfId="35"/>
    <cellStyle name="20% - Акцент2_Формы (ЦП, мероприятия) полугодие 2022" xfId="36"/>
    <cellStyle name="20% - Акцент3" xfId="37"/>
    <cellStyle name="20% — акцент3" xfId="38"/>
    <cellStyle name="20% - Акцент3_02 Финансирование МП за 1-2023 (ПРИЛ 1)" xfId="39"/>
    <cellStyle name="20% — акцент3_02 Финансирование МП за 1-2023 (ПРИЛ 1)" xfId="40"/>
    <cellStyle name="20% - Акцент3_09 Отчет за 6 мес. 2022 г Обес.общ.безоп СВОД" xfId="41"/>
    <cellStyle name="20% — акцент3_Отчет по финансированию за 1 пол.2021 КФКСиТ" xfId="42"/>
    <cellStyle name="20% - Акцент3_Отчет+за+6+мес.++2021+г+Соц.поддержка" xfId="43"/>
    <cellStyle name="20% — акцент3_Отчет+по+финансированию+за+1+пол.2022" xfId="44"/>
    <cellStyle name="20% - Акцент3_Отчет+по+финансированию+за+1+пол.2023" xfId="45"/>
    <cellStyle name="20% — акцент3_Отчет+по+финансированию+за+1+пол.2023" xfId="46"/>
    <cellStyle name="20% - Акцент3_Формы (ЦП, мероприятия) полугодие 2022" xfId="47"/>
    <cellStyle name="20% - Акцент4" xfId="48"/>
    <cellStyle name="20% — акцент4" xfId="49"/>
    <cellStyle name="20% - Акцент4_02 Финансирование МП за 1-2023 (ПРИЛ 1)" xfId="50"/>
    <cellStyle name="20% — акцент4_02 Финансирование МП за 1-2023 (ПРИЛ 1)" xfId="51"/>
    <cellStyle name="20% - Акцент4_09 Отчет за 6 мес. 2022 г Обес.общ.безоп СВОД" xfId="52"/>
    <cellStyle name="20% — акцент4_Отчет по финансированию за 1 пол.2021 КФКСиТ" xfId="53"/>
    <cellStyle name="20% - Акцент4_Отчет+за+6+мес.++2021+г+Соц.поддержка" xfId="54"/>
    <cellStyle name="20% — акцент4_Отчет+по+финансированию+за+1+пол.2022" xfId="55"/>
    <cellStyle name="20% - Акцент4_Отчет+по+финансированию+за+1+пол.2023" xfId="56"/>
    <cellStyle name="20% — акцент4_Отчет+по+финансированию+за+1+пол.2023" xfId="57"/>
    <cellStyle name="20% - Акцент4_Формы (ЦП, мероприятия) полугодие 2022" xfId="58"/>
    <cellStyle name="20% - Акцент5" xfId="59"/>
    <cellStyle name="20% — акцент5" xfId="60"/>
    <cellStyle name="20% - Акцент5_02 Финансирование МП за 1-2023 (ПРИЛ 1)" xfId="61"/>
    <cellStyle name="20% — акцент5_02 Финансирование МП за 1-2023 (ПРИЛ 1)" xfId="62"/>
    <cellStyle name="20% - Акцент5_09 Отчет за 6 мес. 2022 г Обес.общ.безоп СВОД" xfId="63"/>
    <cellStyle name="20% — акцент5_Отчет по финансированию за 1 пол.2021 КФКСиТ" xfId="64"/>
    <cellStyle name="20% - Акцент5_Отчет+за+6+мес.++2021+г+Соц.поддержка" xfId="65"/>
    <cellStyle name="20% — акцент5_Отчет+по+финансированию+за+1+пол.2022" xfId="66"/>
    <cellStyle name="20% - Акцент5_Отчет+по+финансированию+за+1+пол.2023" xfId="67"/>
    <cellStyle name="20% — акцент5_Отчет+по+финансированию+за+1+пол.2023" xfId="68"/>
    <cellStyle name="20% - Акцент5_Формы (ЦП, мероприятия) полугодие 2022" xfId="69"/>
    <cellStyle name="20% - Акцент6" xfId="70"/>
    <cellStyle name="20% — акцент6" xfId="71"/>
    <cellStyle name="20% - Акцент6_02 Финансирование МП за 1-2023 (ПРИЛ 1)" xfId="72"/>
    <cellStyle name="20% — акцент6_02 Финансирование МП за 1-2023 (ПРИЛ 1)" xfId="73"/>
    <cellStyle name="20% - Акцент6_09 Отчет за 6 мес. 2022 г Обес.общ.безоп СВОД" xfId="74"/>
    <cellStyle name="20% — акцент6_Отчет по финансированию за 1 пол.2021 КФКСиТ" xfId="75"/>
    <cellStyle name="20% - Акцент6_Отчет+за+6+мес.++2021+г+Соц.поддержка" xfId="76"/>
    <cellStyle name="20% — акцент6_Отчет+по+финансированию+за+1+пол.2022" xfId="77"/>
    <cellStyle name="20% - Акцент6_Отчет+по+финансированию+за+1+пол.2023" xfId="78"/>
    <cellStyle name="20% — акцент6_Отчет+по+финансированию+за+1+пол.2023" xfId="79"/>
    <cellStyle name="20% - Акцент6_Формы (ЦП, мероприятия) полугодие 2022" xfId="80"/>
    <cellStyle name="40% - Акцент1" xfId="81"/>
    <cellStyle name="40% — акцент1" xfId="82"/>
    <cellStyle name="40% - Акцент1_02 Финансирование МП за 1-2023 (ПРИЛ 1)" xfId="83"/>
    <cellStyle name="40% — акцент1_02 Финансирование МП за 1-2023 (ПРИЛ 1)" xfId="84"/>
    <cellStyle name="40% - Акцент1_09 Отчет за 6 мес. 2022 г Обес.общ.безоп СВОД" xfId="85"/>
    <cellStyle name="40% — акцент1_Отчет по финансированию за 1 пол.2021 КФКСиТ" xfId="86"/>
    <cellStyle name="40% - Акцент1_Отчет+за+6+мес.++2021+г+Соц.поддержка" xfId="87"/>
    <cellStyle name="40% — акцент1_Отчет+по+финансированию+за+1+пол.2022" xfId="88"/>
    <cellStyle name="40% - Акцент1_Отчет+по+финансированию+за+1+пол.2023" xfId="89"/>
    <cellStyle name="40% — акцент1_Отчет+по+финансированию+за+1+пол.2023" xfId="90"/>
    <cellStyle name="40% - Акцент1_Формы (ЦП, мероприятия) полугодие 2022" xfId="91"/>
    <cellStyle name="40% - Акцент2" xfId="92"/>
    <cellStyle name="40% — акцент2" xfId="93"/>
    <cellStyle name="40% - Акцент2_02 Финансирование МП за 1-2023 (ПРИЛ 1)" xfId="94"/>
    <cellStyle name="40% — акцент2_02 Финансирование МП за 1-2023 (ПРИЛ 1)" xfId="95"/>
    <cellStyle name="40% - Акцент2_09 Отчет за 6 мес. 2022 г Обес.общ.безоп СВОД" xfId="96"/>
    <cellStyle name="40% — акцент2_Отчет по финансированию за 1 пол.2021 КФКСиТ" xfId="97"/>
    <cellStyle name="40% - Акцент2_Отчет+за+6+мес.++2021+г+Соц.поддержка" xfId="98"/>
    <cellStyle name="40% — акцент2_Отчет+по+финансированию+за+1+пол.2022" xfId="99"/>
    <cellStyle name="40% - Акцент2_Отчет+по+финансированию+за+1+пол.2023" xfId="100"/>
    <cellStyle name="40% — акцент2_Отчет+по+финансированию+за+1+пол.2023" xfId="101"/>
    <cellStyle name="40% - Акцент2_Формы (ЦП, мероприятия) полугодие 2022" xfId="102"/>
    <cellStyle name="40% - Акцент3" xfId="103"/>
    <cellStyle name="40% — акцент3" xfId="104"/>
    <cellStyle name="40% - Акцент3_02 Финансирование МП за 1-2023 (ПРИЛ 1)" xfId="105"/>
    <cellStyle name="40% — акцент3_02 Финансирование МП за 1-2023 (ПРИЛ 1)" xfId="106"/>
    <cellStyle name="40% - Акцент3_09 Отчет за 6 мес. 2022 г Обес.общ.безоп СВОД" xfId="107"/>
    <cellStyle name="40% — акцент3_Отчет по финансированию за 1 пол.2021 КФКСиТ" xfId="108"/>
    <cellStyle name="40% - Акцент3_Отчет+за+6+мес.++2021+г+Соц.поддержка" xfId="109"/>
    <cellStyle name="40% — акцент3_Отчет+по+финансированию+за+1+пол.2022" xfId="110"/>
    <cellStyle name="40% - Акцент3_Отчет+по+финансированию+за+1+пол.2023" xfId="111"/>
    <cellStyle name="40% — акцент3_Отчет+по+финансированию+за+1+пол.2023" xfId="112"/>
    <cellStyle name="40% - Акцент3_Формы (ЦП, мероприятия) полугодие 2022" xfId="113"/>
    <cellStyle name="40% - Акцент4" xfId="114"/>
    <cellStyle name="40% — акцент4" xfId="115"/>
    <cellStyle name="40% - Акцент4_02 Финансирование МП за 1-2023 (ПРИЛ 1)" xfId="116"/>
    <cellStyle name="40% — акцент4_02 Финансирование МП за 1-2023 (ПРИЛ 1)" xfId="117"/>
    <cellStyle name="40% - Акцент4_09 Отчет за 6 мес. 2022 г Обес.общ.безоп СВОД" xfId="118"/>
    <cellStyle name="40% — акцент4_Отчет по финансированию за 1 пол.2021 КФКСиТ" xfId="119"/>
    <cellStyle name="40% - Акцент4_Отчет+за+6+мес.++2021+г+Соц.поддержка" xfId="120"/>
    <cellStyle name="40% — акцент4_Отчет+по+финансированию+за+1+пол.2022" xfId="121"/>
    <cellStyle name="40% - Акцент4_Отчет+по+финансированию+за+1+пол.2023" xfId="122"/>
    <cellStyle name="40% — акцент4_Отчет+по+финансированию+за+1+пол.2023" xfId="123"/>
    <cellStyle name="40% - Акцент4_Формы (ЦП, мероприятия) полугодие 2022" xfId="124"/>
    <cellStyle name="40% - Акцент5" xfId="125"/>
    <cellStyle name="40% — акцент5" xfId="126"/>
    <cellStyle name="40% - Акцент5_02 Финансирование МП за 1-2023 (ПРИЛ 1)" xfId="127"/>
    <cellStyle name="40% — акцент5_02 Финансирование МП за 1-2023 (ПРИЛ 1)" xfId="128"/>
    <cellStyle name="40% - Акцент5_09 Отчет за 6 мес. 2022 г Обес.общ.безоп СВОД" xfId="129"/>
    <cellStyle name="40% — акцент5_Отчет по финансированию за 1 пол.2021 КФКСиТ" xfId="130"/>
    <cellStyle name="40% - Акцент5_Отчет+за+6+мес.++2021+г+Соц.поддержка" xfId="131"/>
    <cellStyle name="40% — акцент5_Отчет+по+финансированию+за+1+пол.2022" xfId="132"/>
    <cellStyle name="40% - Акцент5_Отчет+по+финансированию+за+1+пол.2023" xfId="133"/>
    <cellStyle name="40% — акцент5_Отчет+по+финансированию+за+1+пол.2023" xfId="134"/>
    <cellStyle name="40% - Акцент5_Формы (ЦП, мероприятия) полугодие 2022" xfId="135"/>
    <cellStyle name="40% - Акцент6" xfId="136"/>
    <cellStyle name="40% — акцент6" xfId="137"/>
    <cellStyle name="40% - Акцент6_02 Финансирование МП за 1-2023 (ПРИЛ 1)" xfId="138"/>
    <cellStyle name="40% — акцент6_02 Финансирование МП за 1-2023 (ПРИЛ 1)" xfId="139"/>
    <cellStyle name="40% - Акцент6_09 Отчет за 6 мес. 2022 г Обес.общ.безоп СВОД" xfId="140"/>
    <cellStyle name="40% — акцент6_Отчет по финансированию за 1 пол.2021 КФКСиТ" xfId="141"/>
    <cellStyle name="40% - Акцент6_Отчет+за+6+мес.++2021+г+Соц.поддержка" xfId="142"/>
    <cellStyle name="40% — акцент6_Отчет+по+финансированию+за+1+пол.2022" xfId="143"/>
    <cellStyle name="40% - Акцент6_Отчет+по+финансированию+за+1+пол.2023" xfId="144"/>
    <cellStyle name="40% — акцент6_Отчет+по+финансированию+за+1+пол.2023" xfId="145"/>
    <cellStyle name="40% - Акцент6_Формы (ЦП, мероприятия) полугодие 2022" xfId="146"/>
    <cellStyle name="60% - Акцент1" xfId="147"/>
    <cellStyle name="60% — акцент1" xfId="148"/>
    <cellStyle name="60% - Акцент1_02 Финансирование МП за 1-2023 (ПРИЛ 1)" xfId="149"/>
    <cellStyle name="60% — акцент1_02 Финансирование МП за 1-2023 (ПРИЛ 1)" xfId="150"/>
    <cellStyle name="60% - Акцент1_09 Отчет за 6 мес. 2022 г Обес.общ.безоп СВОД" xfId="151"/>
    <cellStyle name="60% — акцент1_Отчет по финансированию за 1 пол.2021 КФКСиТ" xfId="152"/>
    <cellStyle name="60% - Акцент1_Отчет+за+6+мес.++2021+г+Соц.поддержка" xfId="153"/>
    <cellStyle name="60% — акцент1_Отчет+по+финансированию+за+1+пол.2022" xfId="154"/>
    <cellStyle name="60% - Акцент1_Отчет+по+финансированию+за+1+пол.2023" xfId="155"/>
    <cellStyle name="60% — акцент1_Отчет+по+финансированию+за+1+пол.2023" xfId="156"/>
    <cellStyle name="60% - Акцент1_Формы (ЦП, мероприятия) полугодие 2022" xfId="157"/>
    <cellStyle name="60% - Акцент2" xfId="158"/>
    <cellStyle name="60% — акцент2" xfId="159"/>
    <cellStyle name="60% - Акцент2_02 Финансирование МП за 1-2023 (ПРИЛ 1)" xfId="160"/>
    <cellStyle name="60% — акцент2_02 Финансирование МП за 1-2023 (ПРИЛ 1)" xfId="161"/>
    <cellStyle name="60% - Акцент2_09 Отчет за 6 мес. 2022 г Обес.общ.безоп СВОД" xfId="162"/>
    <cellStyle name="60% — акцент2_Отчет по финансированию за 1 пол.2021 КФКСиТ" xfId="163"/>
    <cellStyle name="60% - Акцент2_Отчет+за+6+мес.++2021+г+Соц.поддержка" xfId="164"/>
    <cellStyle name="60% — акцент2_Отчет+по+финансированию+за+1+пол.2022" xfId="165"/>
    <cellStyle name="60% - Акцент2_Отчет+по+финансированию+за+1+пол.2023" xfId="166"/>
    <cellStyle name="60% — акцент2_Отчет+по+финансированию+за+1+пол.2023" xfId="167"/>
    <cellStyle name="60% - Акцент2_Формы (ЦП, мероприятия) полугодие 2022" xfId="168"/>
    <cellStyle name="60% - Акцент3" xfId="169"/>
    <cellStyle name="60% — акцент3" xfId="170"/>
    <cellStyle name="60% - Акцент3_02 Финансирование МП за 1-2023 (ПРИЛ 1)" xfId="171"/>
    <cellStyle name="60% — акцент3_02 Финансирование МП за 1-2023 (ПРИЛ 1)" xfId="172"/>
    <cellStyle name="60% - Акцент3_09 Отчет за 6 мес. 2022 г Обес.общ.безоп СВОД" xfId="173"/>
    <cellStyle name="60% — акцент3_Отчет по финансированию за 1 пол.2021 КФКСиТ" xfId="174"/>
    <cellStyle name="60% - Акцент3_Отчет+за+6+мес.++2021+г+Соц.поддержка" xfId="175"/>
    <cellStyle name="60% — акцент3_Отчет+по+финансированию+за+1+пол.2022" xfId="176"/>
    <cellStyle name="60% - Акцент3_Отчет+по+финансированию+за+1+пол.2023" xfId="177"/>
    <cellStyle name="60% — акцент3_Отчет+по+финансированию+за+1+пол.2023" xfId="178"/>
    <cellStyle name="60% - Акцент3_Формы (ЦП, мероприятия) полугодие 2022" xfId="179"/>
    <cellStyle name="60% - Акцент4" xfId="180"/>
    <cellStyle name="60% — акцент4" xfId="181"/>
    <cellStyle name="60% - Акцент4_02 Финансирование МП за 1-2023 (ПРИЛ 1)" xfId="182"/>
    <cellStyle name="60% — акцент4_02 Финансирование МП за 1-2023 (ПРИЛ 1)" xfId="183"/>
    <cellStyle name="60% - Акцент4_09 Отчет за 6 мес. 2022 г Обес.общ.безоп СВОД" xfId="184"/>
    <cellStyle name="60% — акцент4_Отчет по финансированию за 1 пол.2021 КФКСиТ" xfId="185"/>
    <cellStyle name="60% - Акцент4_Отчет+за+6+мес.++2021+г+Соц.поддержка" xfId="186"/>
    <cellStyle name="60% — акцент4_Отчет+по+финансированию+за+1+пол.2022" xfId="187"/>
    <cellStyle name="60% - Акцент4_Отчет+по+финансированию+за+1+пол.2023" xfId="188"/>
    <cellStyle name="60% — акцент4_Отчет+по+финансированию+за+1+пол.2023" xfId="189"/>
    <cellStyle name="60% - Акцент4_Формы (ЦП, мероприятия) полугодие 2022" xfId="190"/>
    <cellStyle name="60% - Акцент5" xfId="191"/>
    <cellStyle name="60% — акцент5" xfId="192"/>
    <cellStyle name="60% - Акцент5_02 Финансирование МП за 1-2023 (ПРИЛ 1)" xfId="193"/>
    <cellStyle name="60% — акцент5_02 Финансирование МП за 1-2023 (ПРИЛ 1)" xfId="194"/>
    <cellStyle name="60% - Акцент5_09 Отчет за 6 мес. 2022 г Обес.общ.безоп СВОД" xfId="195"/>
    <cellStyle name="60% — акцент5_Отчет по финансированию за 1 пол.2021 КФКСиТ" xfId="196"/>
    <cellStyle name="60% - Акцент5_Отчет+за+6+мес.++2021+г+Соц.поддержка" xfId="197"/>
    <cellStyle name="60% — акцент5_Отчет+по+финансированию+за+1+пол.2022" xfId="198"/>
    <cellStyle name="60% - Акцент5_Отчет+по+финансированию+за+1+пол.2023" xfId="199"/>
    <cellStyle name="60% — акцент5_Отчет+по+финансированию+за+1+пол.2023" xfId="200"/>
    <cellStyle name="60% - Акцент5_Формы (ЦП, мероприятия) полугодие 2022" xfId="201"/>
    <cellStyle name="60% - Акцент6" xfId="202"/>
    <cellStyle name="60% — акцент6" xfId="203"/>
    <cellStyle name="60% - Акцент6_02 Финансирование МП за 1-2023 (ПРИЛ 1)" xfId="204"/>
    <cellStyle name="60% — акцент6_02 Финансирование МП за 1-2023 (ПРИЛ 1)" xfId="205"/>
    <cellStyle name="60% - Акцент6_09 Отчет за 6 мес. 2022 г Обес.общ.безоп СВОД" xfId="206"/>
    <cellStyle name="60% — акцент6_Отчет по финансированию за 1 пол.2021 КФКСиТ" xfId="207"/>
    <cellStyle name="60% - Акцент6_Отчет+за+6+мес.++2021+г+Соц.поддержка" xfId="208"/>
    <cellStyle name="60% — акцент6_Отчет+по+финансированию+за+1+пол.2022" xfId="209"/>
    <cellStyle name="60% - Акцент6_Отчет+по+финансированию+за+1+пол.2023" xfId="210"/>
    <cellStyle name="60% — акцент6_Отчет+по+финансированию+за+1+пол.2023" xfId="211"/>
    <cellStyle name="60% - Акцент6_Формы (ЦП, мероприятия) полугодие 2022" xfId="212"/>
    <cellStyle name="Excel Built-in Normal" xfId="213"/>
    <cellStyle name="xl32" xfId="214"/>
    <cellStyle name="xl36" xfId="215"/>
    <cellStyle name="xl61" xfId="216"/>
    <cellStyle name="xl64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Hyperlink" xfId="227"/>
    <cellStyle name="Currency" xfId="228"/>
    <cellStyle name="Currency [0]" xfId="229"/>
    <cellStyle name="Заголовок 1" xfId="230"/>
    <cellStyle name="Заголовок 2" xfId="231"/>
    <cellStyle name="Заголовок 3" xfId="232"/>
    <cellStyle name="Заголовок 4" xfId="233"/>
    <cellStyle name="Итог" xfId="234"/>
    <cellStyle name="Контрольная ячейка" xfId="235"/>
    <cellStyle name="Название" xfId="236"/>
    <cellStyle name="Нейтральный" xfId="237"/>
    <cellStyle name="Обычный 11" xfId="238"/>
    <cellStyle name="Обычный 12" xfId="239"/>
    <cellStyle name="Обычный 2" xfId="240"/>
    <cellStyle name="Обычный 3" xfId="241"/>
    <cellStyle name="Обычный 4" xfId="242"/>
    <cellStyle name="Обычный 5" xfId="243"/>
    <cellStyle name="Обычный 6" xfId="244"/>
    <cellStyle name="Обычный_Выполнение по МП Развитие системы обр-я за 1 полугодие 2016г." xfId="245"/>
    <cellStyle name="Обычный_Отчет за 6 мес 2021 ФормСовр.среды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Процентный 2" xfId="252"/>
    <cellStyle name="Связанная ячейка" xfId="253"/>
    <cellStyle name="Текст предупреждения" xfId="254"/>
    <cellStyle name="Comma" xfId="255"/>
    <cellStyle name="Comma [0]" xfId="256"/>
    <cellStyle name="Финансовый 2" xfId="257"/>
    <cellStyle name="Хороший" xfId="258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9"/>
  <sheetViews>
    <sheetView tabSelected="1" zoomScale="50" zoomScaleNormal="50" workbookViewId="0" topLeftCell="A3">
      <pane ySplit="2940" topLeftCell="BM637" activePane="bottomLeft" state="split"/>
      <selection pane="topLeft" activeCell="H11" sqref="H11"/>
      <selection pane="bottomLeft" activeCell="B645" sqref="B645"/>
    </sheetView>
  </sheetViews>
  <sheetFormatPr defaultColWidth="9.00390625" defaultRowHeight="12.75"/>
  <cols>
    <col min="1" max="1" width="10.75390625" style="55" customWidth="1"/>
    <col min="2" max="2" width="61.875" style="62" customWidth="1"/>
    <col min="3" max="3" width="18.75390625" style="69" customWidth="1"/>
    <col min="4" max="4" width="30.00390625" style="4" customWidth="1"/>
    <col min="5" max="5" width="27.625" style="4" customWidth="1"/>
    <col min="6" max="6" width="33.00390625" style="4" customWidth="1"/>
    <col min="7" max="7" width="30.875" style="4" customWidth="1"/>
    <col min="8" max="8" width="26.625" style="4" customWidth="1"/>
    <col min="9" max="9" width="22.125" style="13" customWidth="1"/>
    <col min="10" max="10" width="59.125" style="8" customWidth="1"/>
  </cols>
  <sheetData>
    <row r="1" spans="1:9" ht="15" customHeight="1">
      <c r="A1" s="37"/>
      <c r="B1" s="38"/>
      <c r="C1" s="63"/>
      <c r="D1" s="7"/>
      <c r="E1" s="7"/>
      <c r="F1" s="7"/>
      <c r="G1" s="7"/>
      <c r="H1" s="7"/>
      <c r="I1" s="12"/>
    </row>
    <row r="2" spans="1:10" ht="27">
      <c r="A2" s="242" t="s">
        <v>409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8" customHeight="1">
      <c r="A3" s="39"/>
      <c r="B3" s="40"/>
      <c r="C3" s="36"/>
      <c r="D3" s="14"/>
      <c r="E3" s="14"/>
      <c r="F3" s="14"/>
      <c r="G3" s="14"/>
      <c r="H3" s="14"/>
      <c r="I3" s="15"/>
      <c r="J3" s="11"/>
    </row>
    <row r="4" spans="1:10" ht="35.25" customHeight="1">
      <c r="A4" s="243" t="s">
        <v>304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ht="35.25" customHeight="1">
      <c r="A5" s="243" t="s">
        <v>616</v>
      </c>
      <c r="B5" s="244"/>
      <c r="C5" s="244"/>
      <c r="D5" s="244"/>
      <c r="E5" s="244"/>
      <c r="F5" s="244"/>
      <c r="G5" s="244"/>
      <c r="H5" s="244"/>
      <c r="I5" s="244"/>
      <c r="J5" s="244"/>
    </row>
    <row r="6" spans="1:10" ht="16.5" customHeight="1">
      <c r="A6" s="39"/>
      <c r="B6" s="40"/>
      <c r="C6" s="36"/>
      <c r="D6" s="14"/>
      <c r="E6" s="14"/>
      <c r="F6" s="14"/>
      <c r="G6" s="14"/>
      <c r="H6" s="14"/>
      <c r="I6" s="15"/>
      <c r="J6" s="11"/>
    </row>
    <row r="7" spans="1:10" ht="21" customHeight="1">
      <c r="A7" s="246" t="s">
        <v>389</v>
      </c>
      <c r="B7" s="248" t="s">
        <v>414</v>
      </c>
      <c r="C7" s="248" t="s">
        <v>397</v>
      </c>
      <c r="D7" s="245" t="s">
        <v>390</v>
      </c>
      <c r="E7" s="245"/>
      <c r="F7" s="245"/>
      <c r="G7" s="245"/>
      <c r="H7" s="245"/>
      <c r="I7" s="250" t="s">
        <v>425</v>
      </c>
      <c r="J7" s="248" t="s">
        <v>424</v>
      </c>
    </row>
    <row r="8" spans="1:10" ht="72">
      <c r="A8" s="247"/>
      <c r="B8" s="249"/>
      <c r="C8" s="249"/>
      <c r="D8" s="115" t="s">
        <v>305</v>
      </c>
      <c r="E8" s="115" t="s">
        <v>413</v>
      </c>
      <c r="F8" s="115" t="s">
        <v>400</v>
      </c>
      <c r="G8" s="115" t="s">
        <v>401</v>
      </c>
      <c r="H8" s="115" t="s">
        <v>426</v>
      </c>
      <c r="I8" s="251"/>
      <c r="J8" s="249"/>
    </row>
    <row r="9" spans="1:10" ht="18">
      <c r="A9" s="210">
        <v>1</v>
      </c>
      <c r="B9" s="35" t="s">
        <v>415</v>
      </c>
      <c r="C9" s="35" t="s">
        <v>416</v>
      </c>
      <c r="D9" s="35" t="s">
        <v>417</v>
      </c>
      <c r="E9" s="35" t="s">
        <v>418</v>
      </c>
      <c r="F9" s="35" t="s">
        <v>419</v>
      </c>
      <c r="G9" s="35" t="s">
        <v>420</v>
      </c>
      <c r="H9" s="35" t="s">
        <v>421</v>
      </c>
      <c r="I9" s="35" t="s">
        <v>422</v>
      </c>
      <c r="J9" s="35" t="s">
        <v>423</v>
      </c>
    </row>
    <row r="10" spans="1:10" ht="9" customHeight="1">
      <c r="A10" s="41"/>
      <c r="B10" s="42"/>
      <c r="C10" s="64"/>
      <c r="D10" s="9"/>
      <c r="E10" s="9"/>
      <c r="F10" s="9"/>
      <c r="G10" s="9"/>
      <c r="H10" s="3"/>
      <c r="I10" s="6"/>
      <c r="J10" s="1"/>
    </row>
    <row r="11" spans="1:10" ht="93" customHeight="1">
      <c r="A11" s="45" t="s">
        <v>531</v>
      </c>
      <c r="B11" s="33" t="s">
        <v>673</v>
      </c>
      <c r="C11" s="66"/>
      <c r="D11" s="31">
        <v>27263.815</v>
      </c>
      <c r="E11" s="31">
        <v>9395.060999999998</v>
      </c>
      <c r="F11" s="31">
        <v>9131.286</v>
      </c>
      <c r="G11" s="31">
        <v>9131.286</v>
      </c>
      <c r="H11" s="31">
        <f aca="true" t="shared" si="0" ref="H11:H35">G11-E11</f>
        <v>-263.7749999999978</v>
      </c>
      <c r="I11" s="127">
        <f aca="true" t="shared" si="1" ref="I11:I18">G11/E11</f>
        <v>0.9719240779809735</v>
      </c>
      <c r="J11" s="5"/>
    </row>
    <row r="12" spans="1:10" ht="27">
      <c r="A12" s="211"/>
      <c r="B12" s="44" t="s">
        <v>306</v>
      </c>
      <c r="C12" s="140"/>
      <c r="D12" s="101">
        <v>27263.815000000002</v>
      </c>
      <c r="E12" s="101">
        <v>9395.061</v>
      </c>
      <c r="F12" s="101">
        <v>9131.286</v>
      </c>
      <c r="G12" s="101">
        <v>9131.286</v>
      </c>
      <c r="H12" s="2">
        <f t="shared" si="0"/>
        <v>-263.77499999999964</v>
      </c>
      <c r="I12" s="10">
        <f t="shared" si="1"/>
        <v>0.9719240779809732</v>
      </c>
      <c r="J12" s="1"/>
    </row>
    <row r="13" spans="1:10" ht="27">
      <c r="A13" s="211"/>
      <c r="B13" s="43" t="s">
        <v>223</v>
      </c>
      <c r="C13" s="139"/>
      <c r="D13" s="80">
        <v>26308.114999999998</v>
      </c>
      <c r="E13" s="80">
        <v>9152.202</v>
      </c>
      <c r="F13" s="80">
        <v>9097.726</v>
      </c>
      <c r="G13" s="80">
        <v>9097.726</v>
      </c>
      <c r="H13" s="3">
        <f t="shared" si="0"/>
        <v>-54.47599999999875</v>
      </c>
      <c r="I13" s="6">
        <f t="shared" si="1"/>
        <v>0.9940477712358186</v>
      </c>
      <c r="J13" s="1"/>
    </row>
    <row r="14" spans="1:10" ht="27">
      <c r="A14" s="211"/>
      <c r="B14" s="43" t="s">
        <v>311</v>
      </c>
      <c r="C14" s="139"/>
      <c r="D14" s="80">
        <v>796.631</v>
      </c>
      <c r="E14" s="80">
        <v>196.523</v>
      </c>
      <c r="F14" s="80">
        <v>30.391000000000002</v>
      </c>
      <c r="G14" s="80">
        <v>30.391000000000002</v>
      </c>
      <c r="H14" s="3">
        <f t="shared" si="0"/>
        <v>-166.132</v>
      </c>
      <c r="I14" s="6">
        <f t="shared" si="1"/>
        <v>0.15464347684494945</v>
      </c>
      <c r="J14" s="1"/>
    </row>
    <row r="15" spans="1:10" ht="27">
      <c r="A15" s="211"/>
      <c r="B15" s="43" t="s">
        <v>312</v>
      </c>
      <c r="C15" s="139"/>
      <c r="D15" s="80">
        <v>159.069</v>
      </c>
      <c r="E15" s="80">
        <v>46.336</v>
      </c>
      <c r="F15" s="80">
        <v>3.169</v>
      </c>
      <c r="G15" s="80">
        <v>3.169</v>
      </c>
      <c r="H15" s="3">
        <f t="shared" si="0"/>
        <v>-43.167</v>
      </c>
      <c r="I15" s="6">
        <f t="shared" si="1"/>
        <v>0.06839174723756906</v>
      </c>
      <c r="J15" s="1"/>
    </row>
    <row r="16" spans="1:12" ht="106.5" customHeight="1">
      <c r="A16" s="211">
        <v>1</v>
      </c>
      <c r="B16" s="43" t="s">
        <v>186</v>
      </c>
      <c r="C16" s="168"/>
      <c r="D16" s="80">
        <v>1005.959</v>
      </c>
      <c r="E16" s="80">
        <v>124.604</v>
      </c>
      <c r="F16" s="80">
        <v>84.52600000000001</v>
      </c>
      <c r="G16" s="80">
        <v>84.52600000000001</v>
      </c>
      <c r="H16" s="3">
        <f t="shared" si="0"/>
        <v>-40.07799999999999</v>
      </c>
      <c r="I16" s="6">
        <f t="shared" si="1"/>
        <v>0.6783570350871562</v>
      </c>
      <c r="J16" s="1" t="s">
        <v>670</v>
      </c>
      <c r="L16" t="s">
        <v>320</v>
      </c>
    </row>
    <row r="17" spans="1:10" ht="27">
      <c r="A17" s="211"/>
      <c r="B17" s="43" t="s">
        <v>223</v>
      </c>
      <c r="C17" s="139"/>
      <c r="D17" s="80">
        <v>835.959</v>
      </c>
      <c r="E17" s="80">
        <v>74.604</v>
      </c>
      <c r="F17" s="80">
        <v>74.126</v>
      </c>
      <c r="G17" s="80">
        <v>74.126</v>
      </c>
      <c r="H17" s="3">
        <f t="shared" si="0"/>
        <v>-0.47799999999999443</v>
      </c>
      <c r="I17" s="6">
        <f t="shared" si="1"/>
        <v>0.9935928368452095</v>
      </c>
      <c r="J17" s="1"/>
    </row>
    <row r="18" spans="1:10" ht="27">
      <c r="A18" s="211"/>
      <c r="B18" s="43" t="s">
        <v>311</v>
      </c>
      <c r="C18" s="139"/>
      <c r="D18" s="80">
        <v>100</v>
      </c>
      <c r="E18" s="80">
        <v>50</v>
      </c>
      <c r="F18" s="80">
        <v>10.4</v>
      </c>
      <c r="G18" s="80">
        <v>10.4</v>
      </c>
      <c r="H18" s="3">
        <f t="shared" si="0"/>
        <v>-39.6</v>
      </c>
      <c r="I18" s="6">
        <f t="shared" si="1"/>
        <v>0.20800000000000002</v>
      </c>
      <c r="J18" s="1"/>
    </row>
    <row r="19" spans="1:10" ht="27">
      <c r="A19" s="211"/>
      <c r="B19" s="43" t="s">
        <v>312</v>
      </c>
      <c r="C19" s="139"/>
      <c r="D19" s="80">
        <v>70</v>
      </c>
      <c r="E19" s="80">
        <v>0</v>
      </c>
      <c r="F19" s="80">
        <v>0</v>
      </c>
      <c r="G19" s="80">
        <v>0</v>
      </c>
      <c r="H19" s="3">
        <f t="shared" si="0"/>
        <v>0</v>
      </c>
      <c r="I19" s="6"/>
      <c r="J19" s="1"/>
    </row>
    <row r="20" spans="1:10" ht="93" customHeight="1">
      <c r="A20" s="211">
        <v>2</v>
      </c>
      <c r="B20" s="43" t="s">
        <v>143</v>
      </c>
      <c r="C20" s="168"/>
      <c r="D20" s="80">
        <v>875.547</v>
      </c>
      <c r="E20" s="80">
        <v>349.68100000000004</v>
      </c>
      <c r="F20" s="80">
        <v>279.77</v>
      </c>
      <c r="G20" s="80">
        <v>279.77</v>
      </c>
      <c r="H20" s="3">
        <f t="shared" si="0"/>
        <v>-69.91100000000006</v>
      </c>
      <c r="I20" s="6">
        <f aca="true" t="shared" si="2" ref="I20:I31">G20/E20</f>
        <v>0.8000720656827222</v>
      </c>
      <c r="J20" s="1" t="s">
        <v>125</v>
      </c>
    </row>
    <row r="21" spans="1:10" ht="27">
      <c r="A21" s="211"/>
      <c r="B21" s="43" t="s">
        <v>223</v>
      </c>
      <c r="C21" s="139"/>
      <c r="D21" s="80">
        <v>816.069</v>
      </c>
      <c r="E21" s="80">
        <v>319.942</v>
      </c>
      <c r="F21" s="80">
        <v>265.951</v>
      </c>
      <c r="G21" s="80">
        <v>265.951</v>
      </c>
      <c r="H21" s="3">
        <f t="shared" si="0"/>
        <v>-53.990999999999985</v>
      </c>
      <c r="I21" s="6">
        <f t="shared" si="2"/>
        <v>0.8312475386163742</v>
      </c>
      <c r="J21" s="1"/>
    </row>
    <row r="22" spans="1:10" ht="27">
      <c r="A22" s="211"/>
      <c r="B22" s="43" t="s">
        <v>311</v>
      </c>
      <c r="C22" s="139"/>
      <c r="D22" s="80">
        <v>50.926</v>
      </c>
      <c r="E22" s="80">
        <v>25.463</v>
      </c>
      <c r="F22" s="80">
        <v>10.65</v>
      </c>
      <c r="G22" s="80">
        <v>10.65</v>
      </c>
      <c r="H22" s="3">
        <f t="shared" si="0"/>
        <v>-14.813</v>
      </c>
      <c r="I22" s="6">
        <f t="shared" si="2"/>
        <v>0.41825393708518244</v>
      </c>
      <c r="J22" s="1"/>
    </row>
    <row r="23" spans="1:10" ht="27">
      <c r="A23" s="211"/>
      <c r="B23" s="43" t="s">
        <v>312</v>
      </c>
      <c r="C23" s="139"/>
      <c r="D23" s="80">
        <v>8.552</v>
      </c>
      <c r="E23" s="80">
        <v>4.276</v>
      </c>
      <c r="F23" s="80">
        <v>3.169</v>
      </c>
      <c r="G23" s="80">
        <v>3.169</v>
      </c>
      <c r="H23" s="3">
        <f t="shared" si="0"/>
        <v>-1.1069999999999998</v>
      </c>
      <c r="I23" s="6">
        <f t="shared" si="2"/>
        <v>0.7411131898971002</v>
      </c>
      <c r="J23" s="1"/>
    </row>
    <row r="24" spans="1:10" ht="135">
      <c r="A24" s="211">
        <v>3</v>
      </c>
      <c r="B24" s="43" t="s">
        <v>144</v>
      </c>
      <c r="C24" s="168"/>
      <c r="D24" s="80">
        <v>171</v>
      </c>
      <c r="E24" s="80">
        <v>73</v>
      </c>
      <c r="F24" s="80">
        <v>5.841</v>
      </c>
      <c r="G24" s="80">
        <v>5.841</v>
      </c>
      <c r="H24" s="3">
        <f t="shared" si="0"/>
        <v>-67.159</v>
      </c>
      <c r="I24" s="6">
        <f t="shared" si="2"/>
        <v>0.08001369863013699</v>
      </c>
      <c r="J24" s="1" t="s">
        <v>431</v>
      </c>
    </row>
    <row r="25" spans="1:10" ht="27">
      <c r="A25" s="211"/>
      <c r="B25" s="43" t="s">
        <v>311</v>
      </c>
      <c r="C25" s="139"/>
      <c r="D25" s="80">
        <v>171</v>
      </c>
      <c r="E25" s="80">
        <v>73</v>
      </c>
      <c r="F25" s="80">
        <v>5.841</v>
      </c>
      <c r="G25" s="80">
        <v>5.841</v>
      </c>
      <c r="H25" s="3">
        <f t="shared" si="0"/>
        <v>-67.159</v>
      </c>
      <c r="I25" s="6">
        <f t="shared" si="2"/>
        <v>0.08001369863013699</v>
      </c>
      <c r="J25" s="1"/>
    </row>
    <row r="26" spans="1:10" ht="112.5">
      <c r="A26" s="211">
        <v>4</v>
      </c>
      <c r="B26" s="43" t="s">
        <v>313</v>
      </c>
      <c r="C26" s="168"/>
      <c r="D26" s="80">
        <v>5940.246</v>
      </c>
      <c r="E26" s="80">
        <v>1517.2459999999999</v>
      </c>
      <c r="F26" s="80">
        <v>1430.619</v>
      </c>
      <c r="G26" s="80">
        <v>1430.619</v>
      </c>
      <c r="H26" s="3">
        <f t="shared" si="0"/>
        <v>-86.62699999999995</v>
      </c>
      <c r="I26" s="6">
        <f t="shared" si="2"/>
        <v>0.9429051056980872</v>
      </c>
      <c r="J26" s="1" t="s">
        <v>269</v>
      </c>
    </row>
    <row r="27" spans="1:10" ht="27">
      <c r="A27" s="211"/>
      <c r="B27" s="43" t="s">
        <v>223</v>
      </c>
      <c r="C27" s="139"/>
      <c r="D27" s="80">
        <v>5434.877</v>
      </c>
      <c r="E27" s="80">
        <v>1427.126</v>
      </c>
      <c r="F27" s="80">
        <v>1427.119</v>
      </c>
      <c r="G27" s="80">
        <v>1427.119</v>
      </c>
      <c r="H27" s="3">
        <f t="shared" si="0"/>
        <v>-0.007000000000061846</v>
      </c>
      <c r="I27" s="6">
        <f t="shared" si="2"/>
        <v>0.9999950950371586</v>
      </c>
      <c r="J27" s="1"/>
    </row>
    <row r="28" spans="1:10" ht="27">
      <c r="A28" s="211"/>
      <c r="B28" s="43" t="s">
        <v>311</v>
      </c>
      <c r="C28" s="139"/>
      <c r="D28" s="80">
        <v>447.009</v>
      </c>
      <c r="E28" s="80">
        <v>48.06</v>
      </c>
      <c r="F28" s="80">
        <v>3.5</v>
      </c>
      <c r="G28" s="80">
        <v>3.5</v>
      </c>
      <c r="H28" s="3">
        <f t="shared" si="0"/>
        <v>-44.56</v>
      </c>
      <c r="I28" s="6">
        <f t="shared" si="2"/>
        <v>0.07282563462338743</v>
      </c>
      <c r="J28" s="1"/>
    </row>
    <row r="29" spans="1:10" ht="27">
      <c r="A29" s="211"/>
      <c r="B29" s="43" t="s">
        <v>312</v>
      </c>
      <c r="C29" s="139"/>
      <c r="D29" s="80">
        <v>58.36</v>
      </c>
      <c r="E29" s="80">
        <v>42.06</v>
      </c>
      <c r="F29" s="80">
        <v>0</v>
      </c>
      <c r="G29" s="80">
        <v>0</v>
      </c>
      <c r="H29" s="3">
        <f t="shared" si="0"/>
        <v>-42.06</v>
      </c>
      <c r="I29" s="6">
        <f t="shared" si="2"/>
        <v>0</v>
      </c>
      <c r="J29" s="1"/>
    </row>
    <row r="30" spans="1:10" ht="90">
      <c r="A30" s="211">
        <v>5</v>
      </c>
      <c r="B30" s="43" t="s">
        <v>126</v>
      </c>
      <c r="C30" s="168"/>
      <c r="D30" s="80">
        <v>18589.752</v>
      </c>
      <c r="E30" s="80">
        <v>7330.53</v>
      </c>
      <c r="F30" s="80">
        <v>7330.53</v>
      </c>
      <c r="G30" s="80">
        <v>7330.53</v>
      </c>
      <c r="H30" s="3">
        <f t="shared" si="0"/>
        <v>0</v>
      </c>
      <c r="I30" s="6">
        <f t="shared" si="2"/>
        <v>1</v>
      </c>
      <c r="J30" s="1" t="s">
        <v>270</v>
      </c>
    </row>
    <row r="31" spans="1:10" ht="27">
      <c r="A31" s="211"/>
      <c r="B31" s="43" t="s">
        <v>223</v>
      </c>
      <c r="C31" s="139"/>
      <c r="D31" s="80">
        <v>18589.752</v>
      </c>
      <c r="E31" s="80">
        <v>7330.53</v>
      </c>
      <c r="F31" s="80">
        <v>7330.53</v>
      </c>
      <c r="G31" s="80">
        <v>7330.53</v>
      </c>
      <c r="H31" s="3">
        <f t="shared" si="0"/>
        <v>0</v>
      </c>
      <c r="I31" s="6">
        <f t="shared" si="2"/>
        <v>1</v>
      </c>
      <c r="J31" s="1"/>
    </row>
    <row r="32" spans="1:10" ht="94.5" customHeight="1">
      <c r="A32" s="211">
        <v>6</v>
      </c>
      <c r="B32" s="43" t="s">
        <v>127</v>
      </c>
      <c r="C32" s="168"/>
      <c r="D32" s="80">
        <v>681.311</v>
      </c>
      <c r="E32" s="80">
        <v>0</v>
      </c>
      <c r="F32" s="80">
        <v>0</v>
      </c>
      <c r="G32" s="80">
        <v>0</v>
      </c>
      <c r="H32" s="3">
        <f t="shared" si="0"/>
        <v>0</v>
      </c>
      <c r="I32" s="6"/>
      <c r="J32" s="1" t="s">
        <v>271</v>
      </c>
    </row>
    <row r="33" spans="1:10" ht="27">
      <c r="A33" s="211"/>
      <c r="B33" s="43" t="s">
        <v>223</v>
      </c>
      <c r="C33" s="139"/>
      <c r="D33" s="80">
        <v>631.458</v>
      </c>
      <c r="E33" s="80">
        <v>0</v>
      </c>
      <c r="F33" s="80">
        <v>0</v>
      </c>
      <c r="G33" s="80">
        <v>0</v>
      </c>
      <c r="H33" s="3">
        <f t="shared" si="0"/>
        <v>0</v>
      </c>
      <c r="I33" s="6"/>
      <c r="J33" s="1"/>
    </row>
    <row r="34" spans="1:10" ht="27">
      <c r="A34" s="211"/>
      <c r="B34" s="43" t="s">
        <v>311</v>
      </c>
      <c r="C34" s="139"/>
      <c r="D34" s="80">
        <v>27.696</v>
      </c>
      <c r="E34" s="80">
        <v>0</v>
      </c>
      <c r="F34" s="80">
        <v>0</v>
      </c>
      <c r="G34" s="80">
        <v>0</v>
      </c>
      <c r="H34" s="3">
        <f t="shared" si="0"/>
        <v>0</v>
      </c>
      <c r="I34" s="6"/>
      <c r="J34" s="1"/>
    </row>
    <row r="35" spans="1:10" ht="27">
      <c r="A35" s="211"/>
      <c r="B35" s="43" t="s">
        <v>312</v>
      </c>
      <c r="C35" s="139"/>
      <c r="D35" s="80">
        <v>22.157</v>
      </c>
      <c r="E35" s="80">
        <v>0</v>
      </c>
      <c r="F35" s="80">
        <v>0</v>
      </c>
      <c r="G35" s="80">
        <v>0</v>
      </c>
      <c r="H35" s="3">
        <f t="shared" si="0"/>
        <v>0</v>
      </c>
      <c r="I35" s="6"/>
      <c r="J35" s="1"/>
    </row>
    <row r="36" spans="1:10" ht="27">
      <c r="A36" s="46"/>
      <c r="B36" s="17"/>
      <c r="C36" s="67"/>
      <c r="D36" s="3"/>
      <c r="E36" s="3"/>
      <c r="F36" s="3"/>
      <c r="G36" s="3"/>
      <c r="H36" s="3"/>
      <c r="I36" s="6"/>
      <c r="J36" s="1"/>
    </row>
    <row r="37" spans="1:10" ht="117" customHeight="1">
      <c r="A37" s="45" t="s">
        <v>530</v>
      </c>
      <c r="B37" s="33" t="s">
        <v>129</v>
      </c>
      <c r="C37" s="66"/>
      <c r="D37" s="31">
        <v>27537.668</v>
      </c>
      <c r="E37" s="31">
        <v>12036.372</v>
      </c>
      <c r="F37" s="31">
        <v>10330.766</v>
      </c>
      <c r="G37" s="31">
        <v>10330.766</v>
      </c>
      <c r="H37" s="31">
        <f aca="true" t="shared" si="3" ref="H37:H79">G37-E37</f>
        <v>-1705.6059999999998</v>
      </c>
      <c r="I37" s="127">
        <f aca="true" t="shared" si="4" ref="I37:I48">G37/E37</f>
        <v>0.8582956724833696</v>
      </c>
      <c r="J37" s="128"/>
    </row>
    <row r="38" spans="1:10" ht="27">
      <c r="A38" s="47"/>
      <c r="B38" s="44" t="s">
        <v>306</v>
      </c>
      <c r="C38" s="140"/>
      <c r="D38" s="101">
        <v>27537.668</v>
      </c>
      <c r="E38" s="101">
        <v>12036.372</v>
      </c>
      <c r="F38" s="101">
        <v>10330.766</v>
      </c>
      <c r="G38" s="101">
        <v>10330.766</v>
      </c>
      <c r="H38" s="2">
        <f t="shared" si="3"/>
        <v>-1705.6059999999998</v>
      </c>
      <c r="I38" s="10">
        <f t="shared" si="4"/>
        <v>0.8582956724833696</v>
      </c>
      <c r="J38" s="81"/>
    </row>
    <row r="39" spans="1:10" ht="295.5" customHeight="1">
      <c r="A39" s="174" t="s">
        <v>402</v>
      </c>
      <c r="B39" s="16" t="s">
        <v>128</v>
      </c>
      <c r="C39" s="141"/>
      <c r="D39" s="102">
        <v>9587.304</v>
      </c>
      <c r="E39" s="102">
        <v>3587.5629999999996</v>
      </c>
      <c r="F39" s="102">
        <v>3078.458</v>
      </c>
      <c r="G39" s="102">
        <v>3078.458</v>
      </c>
      <c r="H39" s="102">
        <f t="shared" si="3"/>
        <v>-509.10499999999956</v>
      </c>
      <c r="I39" s="166">
        <f t="shared" si="4"/>
        <v>0.8580916906546311</v>
      </c>
      <c r="J39" s="82"/>
    </row>
    <row r="40" spans="1:10" ht="40.5">
      <c r="A40" s="47">
        <v>1</v>
      </c>
      <c r="B40" s="17" t="s">
        <v>564</v>
      </c>
      <c r="C40" s="65"/>
      <c r="D40" s="3">
        <v>789.153</v>
      </c>
      <c r="E40" s="3">
        <v>200</v>
      </c>
      <c r="F40" s="3">
        <v>200</v>
      </c>
      <c r="G40" s="3">
        <v>200</v>
      </c>
      <c r="H40" s="3">
        <f t="shared" si="3"/>
        <v>0</v>
      </c>
      <c r="I40" s="6">
        <f t="shared" si="4"/>
        <v>1</v>
      </c>
      <c r="J40" s="30" t="s">
        <v>488</v>
      </c>
    </row>
    <row r="41" spans="1:10" ht="150.75" customHeight="1">
      <c r="A41" s="47">
        <v>2</v>
      </c>
      <c r="B41" s="17" t="s">
        <v>565</v>
      </c>
      <c r="C41" s="65"/>
      <c r="D41" s="3">
        <v>834.779</v>
      </c>
      <c r="E41" s="3">
        <v>320</v>
      </c>
      <c r="F41" s="3">
        <v>180.236</v>
      </c>
      <c r="G41" s="3">
        <v>180.236</v>
      </c>
      <c r="H41" s="3">
        <f t="shared" si="3"/>
        <v>-139.764</v>
      </c>
      <c r="I41" s="6">
        <f t="shared" si="4"/>
        <v>0.5632375</v>
      </c>
      <c r="J41" s="30" t="s">
        <v>272</v>
      </c>
    </row>
    <row r="42" spans="1:10" ht="253.5" customHeight="1">
      <c r="A42" s="47">
        <v>3</v>
      </c>
      <c r="B42" s="17" t="s">
        <v>566</v>
      </c>
      <c r="C42" s="65"/>
      <c r="D42" s="3">
        <v>240</v>
      </c>
      <c r="E42" s="3">
        <v>130</v>
      </c>
      <c r="F42" s="3">
        <v>130</v>
      </c>
      <c r="G42" s="3">
        <v>130</v>
      </c>
      <c r="H42" s="3">
        <f t="shared" si="3"/>
        <v>0</v>
      </c>
      <c r="I42" s="6">
        <f t="shared" si="4"/>
        <v>1</v>
      </c>
      <c r="J42" s="30" t="s">
        <v>435</v>
      </c>
    </row>
    <row r="43" spans="1:10" ht="27">
      <c r="A43" s="47"/>
      <c r="B43" s="17" t="s">
        <v>432</v>
      </c>
      <c r="C43" s="65"/>
      <c r="D43" s="3">
        <v>200</v>
      </c>
      <c r="E43" s="3">
        <v>100</v>
      </c>
      <c r="F43" s="3">
        <v>100</v>
      </c>
      <c r="G43" s="3">
        <v>100</v>
      </c>
      <c r="H43" s="3">
        <f t="shared" si="3"/>
        <v>0</v>
      </c>
      <c r="I43" s="6">
        <f t="shared" si="4"/>
        <v>1</v>
      </c>
      <c r="J43" s="73"/>
    </row>
    <row r="44" spans="1:10" ht="27">
      <c r="A44" s="47"/>
      <c r="B44" s="17" t="s">
        <v>433</v>
      </c>
      <c r="C44" s="65"/>
      <c r="D44" s="3">
        <v>40</v>
      </c>
      <c r="E44" s="3">
        <v>30</v>
      </c>
      <c r="F44" s="3">
        <v>30</v>
      </c>
      <c r="G44" s="3">
        <v>30</v>
      </c>
      <c r="H44" s="3">
        <f t="shared" si="3"/>
        <v>0</v>
      </c>
      <c r="I44" s="6">
        <f t="shared" si="4"/>
        <v>1</v>
      </c>
      <c r="J44" s="73"/>
    </row>
    <row r="45" spans="1:10" ht="94.5" customHeight="1">
      <c r="A45" s="47">
        <v>4</v>
      </c>
      <c r="B45" s="43" t="s">
        <v>567</v>
      </c>
      <c r="C45" s="65"/>
      <c r="D45" s="80">
        <v>50</v>
      </c>
      <c r="E45" s="80">
        <v>0</v>
      </c>
      <c r="F45" s="80">
        <v>0</v>
      </c>
      <c r="G45" s="80">
        <v>0</v>
      </c>
      <c r="H45" s="3">
        <f t="shared" si="3"/>
        <v>0</v>
      </c>
      <c r="I45" s="6"/>
      <c r="J45" s="30" t="s">
        <v>436</v>
      </c>
    </row>
    <row r="46" spans="1:10" ht="94.5" customHeight="1">
      <c r="A46" s="47">
        <v>5</v>
      </c>
      <c r="B46" s="43" t="s">
        <v>568</v>
      </c>
      <c r="C46" s="65"/>
      <c r="D46" s="80">
        <v>1667.4</v>
      </c>
      <c r="E46" s="80">
        <v>0</v>
      </c>
      <c r="F46" s="80">
        <v>0</v>
      </c>
      <c r="G46" s="80">
        <v>0</v>
      </c>
      <c r="H46" s="3">
        <f t="shared" si="3"/>
        <v>0</v>
      </c>
      <c r="I46" s="6"/>
      <c r="J46" s="30" t="s">
        <v>436</v>
      </c>
    </row>
    <row r="47" spans="1:10" ht="180">
      <c r="A47" s="47">
        <v>6</v>
      </c>
      <c r="B47" s="17" t="s">
        <v>569</v>
      </c>
      <c r="C47" s="65"/>
      <c r="D47" s="3">
        <v>2301.15</v>
      </c>
      <c r="E47" s="3">
        <v>1141.587</v>
      </c>
      <c r="F47" s="3">
        <v>1031.681</v>
      </c>
      <c r="G47" s="3">
        <v>1031.681</v>
      </c>
      <c r="H47" s="3">
        <f t="shared" si="3"/>
        <v>-109.90599999999995</v>
      </c>
      <c r="I47" s="6">
        <f t="shared" si="4"/>
        <v>0.9037252526526669</v>
      </c>
      <c r="J47" s="30" t="s">
        <v>591</v>
      </c>
    </row>
    <row r="48" spans="1:10" ht="177.75" customHeight="1">
      <c r="A48" s="47">
        <v>7</v>
      </c>
      <c r="B48" s="17" t="s">
        <v>679</v>
      </c>
      <c r="C48" s="65"/>
      <c r="D48" s="3">
        <v>1324.859</v>
      </c>
      <c r="E48" s="3">
        <v>662.426</v>
      </c>
      <c r="F48" s="3">
        <v>553.507</v>
      </c>
      <c r="G48" s="3">
        <v>553.507</v>
      </c>
      <c r="H48" s="3">
        <f t="shared" si="3"/>
        <v>-108.9190000000001</v>
      </c>
      <c r="I48" s="6">
        <f t="shared" si="4"/>
        <v>0.8355755963684999</v>
      </c>
      <c r="J48" s="30" t="s">
        <v>592</v>
      </c>
    </row>
    <row r="49" spans="1:10" ht="88.5" customHeight="1">
      <c r="A49" s="47">
        <v>8</v>
      </c>
      <c r="B49" s="17" t="s">
        <v>680</v>
      </c>
      <c r="C49" s="65"/>
      <c r="D49" s="3">
        <v>40</v>
      </c>
      <c r="E49" s="3">
        <v>0</v>
      </c>
      <c r="F49" s="3">
        <v>0</v>
      </c>
      <c r="G49" s="3">
        <v>0</v>
      </c>
      <c r="H49" s="3">
        <f t="shared" si="3"/>
        <v>0</v>
      </c>
      <c r="I49" s="6"/>
      <c r="J49" s="30" t="s">
        <v>593</v>
      </c>
    </row>
    <row r="50" spans="1:10" ht="186" customHeight="1">
      <c r="A50" s="47">
        <v>9</v>
      </c>
      <c r="B50" s="17" t="s">
        <v>681</v>
      </c>
      <c r="C50" s="65"/>
      <c r="D50" s="3">
        <v>2339.963</v>
      </c>
      <c r="E50" s="3">
        <v>1133.55</v>
      </c>
      <c r="F50" s="3">
        <v>983.034</v>
      </c>
      <c r="G50" s="3">
        <v>983.034</v>
      </c>
      <c r="H50" s="3">
        <f t="shared" si="3"/>
        <v>-150.51599999999996</v>
      </c>
      <c r="I50" s="6">
        <f>G50/E50</f>
        <v>0.8672171496625646</v>
      </c>
      <c r="J50" s="30" t="s">
        <v>594</v>
      </c>
    </row>
    <row r="51" spans="1:10" ht="73.5" customHeight="1">
      <c r="A51" s="174" t="s">
        <v>403</v>
      </c>
      <c r="B51" s="16" t="s">
        <v>434</v>
      </c>
      <c r="C51" s="141"/>
      <c r="D51" s="102">
        <v>336.1</v>
      </c>
      <c r="E51" s="102">
        <v>225.1</v>
      </c>
      <c r="F51" s="102">
        <v>225.1</v>
      </c>
      <c r="G51" s="102">
        <v>225.1</v>
      </c>
      <c r="H51" s="102">
        <f t="shared" si="3"/>
        <v>0</v>
      </c>
      <c r="I51" s="166">
        <f>G51/E51</f>
        <v>1</v>
      </c>
      <c r="J51" s="167"/>
    </row>
    <row r="52" spans="1:10" ht="70.5" customHeight="1">
      <c r="A52" s="47" t="s">
        <v>423</v>
      </c>
      <c r="B52" s="43" t="s">
        <v>0</v>
      </c>
      <c r="C52" s="65"/>
      <c r="D52" s="80">
        <v>30</v>
      </c>
      <c r="E52" s="80">
        <v>30</v>
      </c>
      <c r="F52" s="80">
        <v>30</v>
      </c>
      <c r="G52" s="80">
        <v>30</v>
      </c>
      <c r="H52" s="3">
        <f t="shared" si="3"/>
        <v>0</v>
      </c>
      <c r="I52" s="6">
        <f>G52/E52</f>
        <v>1</v>
      </c>
      <c r="J52" s="30" t="s">
        <v>595</v>
      </c>
    </row>
    <row r="53" spans="1:10" ht="67.5">
      <c r="A53" s="47" t="s">
        <v>354</v>
      </c>
      <c r="B53" s="43" t="s">
        <v>112</v>
      </c>
      <c r="C53" s="65"/>
      <c r="D53" s="80">
        <v>60</v>
      </c>
      <c r="E53" s="80">
        <v>0</v>
      </c>
      <c r="F53" s="80">
        <v>0</v>
      </c>
      <c r="G53" s="80">
        <v>0</v>
      </c>
      <c r="H53" s="3">
        <f t="shared" si="3"/>
        <v>0</v>
      </c>
      <c r="I53" s="6"/>
      <c r="J53" s="30" t="s">
        <v>436</v>
      </c>
    </row>
    <row r="54" spans="1:10" ht="67.5">
      <c r="A54" s="47" t="s">
        <v>399</v>
      </c>
      <c r="B54" s="43" t="s">
        <v>113</v>
      </c>
      <c r="C54" s="65"/>
      <c r="D54" s="80">
        <v>54</v>
      </c>
      <c r="E54" s="80">
        <v>27</v>
      </c>
      <c r="F54" s="80">
        <v>27</v>
      </c>
      <c r="G54" s="80">
        <v>27</v>
      </c>
      <c r="H54" s="3">
        <f t="shared" si="3"/>
        <v>0</v>
      </c>
      <c r="I54" s="6">
        <f>G54/E54</f>
        <v>1</v>
      </c>
      <c r="J54" s="1" t="s">
        <v>596</v>
      </c>
    </row>
    <row r="55" spans="1:10" ht="101.25">
      <c r="A55" s="47" t="s">
        <v>355</v>
      </c>
      <c r="B55" s="43" t="s">
        <v>114</v>
      </c>
      <c r="C55" s="65"/>
      <c r="D55" s="80">
        <v>54.5</v>
      </c>
      <c r="E55" s="80">
        <v>54.5</v>
      </c>
      <c r="F55" s="80">
        <v>54.5</v>
      </c>
      <c r="G55" s="80">
        <v>54.5</v>
      </c>
      <c r="H55" s="3">
        <f t="shared" si="3"/>
        <v>0</v>
      </c>
      <c r="I55" s="6">
        <f>G55/E55</f>
        <v>1</v>
      </c>
      <c r="J55" s="30" t="s">
        <v>110</v>
      </c>
    </row>
    <row r="56" spans="1:10" ht="101.25">
      <c r="A56" s="47" t="s">
        <v>387</v>
      </c>
      <c r="B56" s="43" t="s">
        <v>115</v>
      </c>
      <c r="C56" s="65"/>
      <c r="D56" s="80">
        <v>88.6</v>
      </c>
      <c r="E56" s="80">
        <v>88.6</v>
      </c>
      <c r="F56" s="80">
        <v>88.6</v>
      </c>
      <c r="G56" s="80">
        <v>88.6</v>
      </c>
      <c r="H56" s="3">
        <f t="shared" si="3"/>
        <v>0</v>
      </c>
      <c r="I56" s="6">
        <f>G56/E56</f>
        <v>1</v>
      </c>
      <c r="J56" s="30" t="s">
        <v>111</v>
      </c>
    </row>
    <row r="57" spans="1:10" ht="154.5" customHeight="1">
      <c r="A57" s="47" t="s">
        <v>388</v>
      </c>
      <c r="B57" s="43" t="s">
        <v>116</v>
      </c>
      <c r="C57" s="65"/>
      <c r="D57" s="80">
        <v>49</v>
      </c>
      <c r="E57" s="80">
        <v>25</v>
      </c>
      <c r="F57" s="80">
        <v>25</v>
      </c>
      <c r="G57" s="80">
        <v>25</v>
      </c>
      <c r="H57" s="3">
        <f t="shared" si="3"/>
        <v>0</v>
      </c>
      <c r="I57" s="6">
        <f>G57/E57</f>
        <v>1</v>
      </c>
      <c r="J57" s="30" t="s">
        <v>597</v>
      </c>
    </row>
    <row r="58" spans="1:10" ht="67.5">
      <c r="A58" s="174" t="s">
        <v>404</v>
      </c>
      <c r="B58" s="16" t="s">
        <v>167</v>
      </c>
      <c r="C58" s="141"/>
      <c r="D58" s="102">
        <v>8513.36</v>
      </c>
      <c r="E58" s="102">
        <v>3747.8911</v>
      </c>
      <c r="F58" s="102">
        <v>3727.8911</v>
      </c>
      <c r="G58" s="102">
        <v>3727.8911</v>
      </c>
      <c r="H58" s="102">
        <f t="shared" si="3"/>
        <v>-20</v>
      </c>
      <c r="I58" s="166">
        <f>G58/E58</f>
        <v>0.994663665654533</v>
      </c>
      <c r="J58" s="167"/>
    </row>
    <row r="59" spans="1:10" ht="120" customHeight="1">
      <c r="A59" s="47" t="s">
        <v>427</v>
      </c>
      <c r="B59" s="17" t="s">
        <v>117</v>
      </c>
      <c r="C59" s="65"/>
      <c r="D59" s="3">
        <v>213.4</v>
      </c>
      <c r="E59" s="3">
        <v>0</v>
      </c>
      <c r="F59" s="3">
        <v>0</v>
      </c>
      <c r="G59" s="3">
        <v>0</v>
      </c>
      <c r="H59" s="3">
        <f t="shared" si="3"/>
        <v>0</v>
      </c>
      <c r="I59" s="6"/>
      <c r="J59" s="30" t="s">
        <v>436</v>
      </c>
    </row>
    <row r="60" spans="1:10" ht="129" customHeight="1">
      <c r="A60" s="47" t="s">
        <v>150</v>
      </c>
      <c r="B60" s="17" t="s">
        <v>118</v>
      </c>
      <c r="C60" s="65"/>
      <c r="D60" s="3">
        <v>1990</v>
      </c>
      <c r="E60" s="3">
        <v>760.45</v>
      </c>
      <c r="F60" s="3">
        <v>760.45</v>
      </c>
      <c r="G60" s="3">
        <v>760.45</v>
      </c>
      <c r="H60" s="3">
        <f t="shared" si="3"/>
        <v>0</v>
      </c>
      <c r="I60" s="6">
        <f aca="true" t="shared" si="5" ref="I60:I67">G60/E60</f>
        <v>1</v>
      </c>
      <c r="J60" s="30" t="s">
        <v>598</v>
      </c>
    </row>
    <row r="61" spans="1:10" ht="60.75">
      <c r="A61" s="47" t="s">
        <v>151</v>
      </c>
      <c r="B61" s="17" t="s">
        <v>119</v>
      </c>
      <c r="C61" s="65"/>
      <c r="D61" s="3">
        <v>160</v>
      </c>
      <c r="E61" s="3">
        <v>90</v>
      </c>
      <c r="F61" s="3">
        <v>90</v>
      </c>
      <c r="G61" s="3">
        <v>90</v>
      </c>
      <c r="H61" s="3">
        <f t="shared" si="3"/>
        <v>0</v>
      </c>
      <c r="I61" s="6">
        <f t="shared" si="5"/>
        <v>1</v>
      </c>
      <c r="J61" s="30" t="s">
        <v>148</v>
      </c>
    </row>
    <row r="62" spans="1:10" ht="45">
      <c r="A62" s="47" t="s">
        <v>25</v>
      </c>
      <c r="B62" s="17" t="s">
        <v>120</v>
      </c>
      <c r="C62" s="65"/>
      <c r="D62" s="3">
        <v>1.872</v>
      </c>
      <c r="E62" s="3">
        <v>0.3861</v>
      </c>
      <c r="F62" s="3">
        <v>0.3861</v>
      </c>
      <c r="G62" s="3">
        <v>0.3861</v>
      </c>
      <c r="H62" s="3">
        <f t="shared" si="3"/>
        <v>0</v>
      </c>
      <c r="I62" s="6">
        <f t="shared" si="5"/>
        <v>1</v>
      </c>
      <c r="J62" s="30" t="s">
        <v>135</v>
      </c>
    </row>
    <row r="63" spans="1:10" ht="101.25">
      <c r="A63" s="47" t="s">
        <v>26</v>
      </c>
      <c r="B63" s="17" t="s">
        <v>49</v>
      </c>
      <c r="C63" s="65"/>
      <c r="D63" s="3">
        <v>350</v>
      </c>
      <c r="E63" s="3">
        <v>164.721</v>
      </c>
      <c r="F63" s="3">
        <v>164.721</v>
      </c>
      <c r="G63" s="3">
        <v>164.721</v>
      </c>
      <c r="H63" s="3">
        <f t="shared" si="3"/>
        <v>0</v>
      </c>
      <c r="I63" s="6">
        <f t="shared" si="5"/>
        <v>1</v>
      </c>
      <c r="J63" s="1" t="s">
        <v>136</v>
      </c>
    </row>
    <row r="64" spans="1:10" ht="180">
      <c r="A64" s="47" t="s">
        <v>27</v>
      </c>
      <c r="B64" s="17" t="s">
        <v>48</v>
      </c>
      <c r="C64" s="65"/>
      <c r="D64" s="3">
        <v>4950</v>
      </c>
      <c r="E64" s="3">
        <v>2310</v>
      </c>
      <c r="F64" s="3">
        <v>2310</v>
      </c>
      <c r="G64" s="3">
        <v>2310</v>
      </c>
      <c r="H64" s="3">
        <f t="shared" si="3"/>
        <v>0</v>
      </c>
      <c r="I64" s="6">
        <f t="shared" si="5"/>
        <v>1</v>
      </c>
      <c r="J64" s="1" t="s">
        <v>657</v>
      </c>
    </row>
    <row r="65" spans="1:10" ht="79.5" customHeight="1">
      <c r="A65" s="47" t="s">
        <v>28</v>
      </c>
      <c r="B65" s="17" t="s">
        <v>599</v>
      </c>
      <c r="C65" s="65"/>
      <c r="D65" s="3">
        <v>153.994</v>
      </c>
      <c r="E65" s="3">
        <v>153.994</v>
      </c>
      <c r="F65" s="3">
        <v>153.994</v>
      </c>
      <c r="G65" s="3">
        <v>153.994</v>
      </c>
      <c r="H65" s="3">
        <f t="shared" si="3"/>
        <v>0</v>
      </c>
      <c r="I65" s="6">
        <f t="shared" si="5"/>
        <v>1</v>
      </c>
      <c r="J65" s="30" t="s">
        <v>658</v>
      </c>
    </row>
    <row r="66" spans="1:10" ht="85.5" customHeight="1">
      <c r="A66" s="47" t="s">
        <v>29</v>
      </c>
      <c r="B66" s="17" t="s">
        <v>124</v>
      </c>
      <c r="C66" s="65"/>
      <c r="D66" s="3">
        <v>258</v>
      </c>
      <c r="E66" s="3">
        <v>200</v>
      </c>
      <c r="F66" s="3">
        <v>200</v>
      </c>
      <c r="G66" s="3">
        <v>200</v>
      </c>
      <c r="H66" s="3">
        <f t="shared" si="3"/>
        <v>0</v>
      </c>
      <c r="I66" s="6">
        <f t="shared" si="5"/>
        <v>1</v>
      </c>
      <c r="J66" s="1" t="s">
        <v>659</v>
      </c>
    </row>
    <row r="67" spans="1:10" ht="45">
      <c r="A67" s="47" t="s">
        <v>30</v>
      </c>
      <c r="B67" s="17" t="s">
        <v>123</v>
      </c>
      <c r="C67" s="65"/>
      <c r="D67" s="3">
        <v>3.019</v>
      </c>
      <c r="E67" s="3">
        <v>2.34</v>
      </c>
      <c r="F67" s="3">
        <v>2.34</v>
      </c>
      <c r="G67" s="3">
        <v>2.34</v>
      </c>
      <c r="H67" s="3">
        <f t="shared" si="3"/>
        <v>0</v>
      </c>
      <c r="I67" s="6">
        <f t="shared" si="5"/>
        <v>1</v>
      </c>
      <c r="J67" s="30" t="s">
        <v>135</v>
      </c>
    </row>
    <row r="68" spans="1:10" ht="75" customHeight="1">
      <c r="A68" s="47" t="s">
        <v>31</v>
      </c>
      <c r="B68" s="17" t="s">
        <v>600</v>
      </c>
      <c r="C68" s="65"/>
      <c r="D68" s="3">
        <v>279.8</v>
      </c>
      <c r="E68" s="3">
        <v>0</v>
      </c>
      <c r="F68" s="3">
        <v>0</v>
      </c>
      <c r="G68" s="3">
        <v>0</v>
      </c>
      <c r="H68" s="3">
        <f t="shared" si="3"/>
        <v>0</v>
      </c>
      <c r="I68" s="6"/>
      <c r="J68" s="30" t="s">
        <v>660</v>
      </c>
    </row>
    <row r="69" spans="1:10" ht="27">
      <c r="A69" s="47"/>
      <c r="B69" s="17" t="s">
        <v>168</v>
      </c>
      <c r="C69" s="65"/>
      <c r="D69" s="3">
        <v>130.8</v>
      </c>
      <c r="E69" s="103">
        <v>0</v>
      </c>
      <c r="F69" s="103">
        <v>0</v>
      </c>
      <c r="G69" s="103">
        <v>0</v>
      </c>
      <c r="H69" s="3">
        <f t="shared" si="3"/>
        <v>0</v>
      </c>
      <c r="I69" s="6"/>
      <c r="J69" s="1"/>
    </row>
    <row r="70" spans="1:10" ht="27">
      <c r="A70" s="47"/>
      <c r="B70" s="17" t="s">
        <v>169</v>
      </c>
      <c r="C70" s="65"/>
      <c r="D70" s="3">
        <v>42</v>
      </c>
      <c r="E70" s="103">
        <v>0</v>
      </c>
      <c r="F70" s="103">
        <v>0</v>
      </c>
      <c r="G70" s="103">
        <v>0</v>
      </c>
      <c r="H70" s="3">
        <f t="shared" si="3"/>
        <v>0</v>
      </c>
      <c r="I70" s="6"/>
      <c r="J70" s="1"/>
    </row>
    <row r="71" spans="1:10" ht="27">
      <c r="A71" s="47"/>
      <c r="B71" s="17" t="s">
        <v>170</v>
      </c>
      <c r="C71" s="65"/>
      <c r="D71" s="3">
        <v>107</v>
      </c>
      <c r="E71" s="103">
        <v>0</v>
      </c>
      <c r="F71" s="103">
        <v>0</v>
      </c>
      <c r="G71" s="103">
        <v>0</v>
      </c>
      <c r="H71" s="3">
        <f t="shared" si="3"/>
        <v>0</v>
      </c>
      <c r="I71" s="6"/>
      <c r="J71" s="1"/>
    </row>
    <row r="72" spans="1:10" ht="45">
      <c r="A72" s="47" t="s">
        <v>32</v>
      </c>
      <c r="B72" s="17" t="s">
        <v>122</v>
      </c>
      <c r="C72" s="65"/>
      <c r="D72" s="3">
        <v>3.275</v>
      </c>
      <c r="E72" s="3">
        <v>0</v>
      </c>
      <c r="F72" s="3">
        <v>0</v>
      </c>
      <c r="G72" s="3">
        <v>0</v>
      </c>
      <c r="H72" s="3">
        <f t="shared" si="3"/>
        <v>0</v>
      </c>
      <c r="I72" s="6"/>
      <c r="J72" s="30" t="s">
        <v>660</v>
      </c>
    </row>
    <row r="73" spans="1:10" ht="136.5" customHeight="1">
      <c r="A73" s="47" t="s">
        <v>33</v>
      </c>
      <c r="B73" s="17" t="s">
        <v>50</v>
      </c>
      <c r="C73" s="65"/>
      <c r="D73" s="3">
        <v>50</v>
      </c>
      <c r="E73" s="3">
        <v>16</v>
      </c>
      <c r="F73" s="3">
        <v>16</v>
      </c>
      <c r="G73" s="3">
        <v>16</v>
      </c>
      <c r="H73" s="3">
        <f t="shared" si="3"/>
        <v>0</v>
      </c>
      <c r="I73" s="6">
        <f aca="true" t="shared" si="6" ref="I73:I79">G73/E73</f>
        <v>1</v>
      </c>
      <c r="J73" s="1" t="s">
        <v>661</v>
      </c>
    </row>
    <row r="74" spans="1:10" ht="81">
      <c r="A74" s="47" t="s">
        <v>34</v>
      </c>
      <c r="B74" s="17" t="s">
        <v>121</v>
      </c>
      <c r="C74" s="65"/>
      <c r="D74" s="3">
        <v>100</v>
      </c>
      <c r="E74" s="3">
        <v>50</v>
      </c>
      <c r="F74" s="3">
        <v>30</v>
      </c>
      <c r="G74" s="3">
        <v>30</v>
      </c>
      <c r="H74" s="3">
        <f t="shared" si="3"/>
        <v>-20</v>
      </c>
      <c r="I74" s="6">
        <f t="shared" si="6"/>
        <v>0.6</v>
      </c>
      <c r="J74" s="1" t="s">
        <v>662</v>
      </c>
    </row>
    <row r="75" spans="1:10" ht="67.5">
      <c r="A75" s="174" t="s">
        <v>405</v>
      </c>
      <c r="B75" s="16" t="s">
        <v>171</v>
      </c>
      <c r="C75" s="141"/>
      <c r="D75" s="102">
        <v>3595.904</v>
      </c>
      <c r="E75" s="102">
        <v>1401.31755</v>
      </c>
      <c r="F75" s="102">
        <v>1401.3172</v>
      </c>
      <c r="G75" s="102">
        <v>1401.3172</v>
      </c>
      <c r="H75" s="102">
        <f t="shared" si="3"/>
        <v>-0.00035000000002582965</v>
      </c>
      <c r="I75" s="166">
        <f t="shared" si="6"/>
        <v>0.9999997502350556</v>
      </c>
      <c r="J75" s="167"/>
    </row>
    <row r="76" spans="1:10" ht="27">
      <c r="A76" s="47"/>
      <c r="B76" s="48" t="s">
        <v>306</v>
      </c>
      <c r="C76" s="65"/>
      <c r="D76" s="2">
        <v>3595.904</v>
      </c>
      <c r="E76" s="2">
        <v>1401.31755</v>
      </c>
      <c r="F76" s="2">
        <v>1401.3172</v>
      </c>
      <c r="G76" s="2">
        <v>1401.3172</v>
      </c>
      <c r="H76" s="3">
        <f t="shared" si="3"/>
        <v>-0.00035000000002582965</v>
      </c>
      <c r="I76" s="6">
        <f t="shared" si="6"/>
        <v>0.9999997502350556</v>
      </c>
      <c r="J76" s="73"/>
    </row>
    <row r="77" spans="1:10" ht="156" customHeight="1">
      <c r="A77" s="47" t="s">
        <v>35</v>
      </c>
      <c r="B77" s="17" t="s">
        <v>601</v>
      </c>
      <c r="C77" s="65"/>
      <c r="D77" s="3">
        <v>1850.399</v>
      </c>
      <c r="E77" s="3">
        <v>891.503</v>
      </c>
      <c r="F77" s="3">
        <v>891.503</v>
      </c>
      <c r="G77" s="3">
        <v>891.503</v>
      </c>
      <c r="H77" s="3">
        <f t="shared" si="3"/>
        <v>0</v>
      </c>
      <c r="I77" s="6">
        <f t="shared" si="6"/>
        <v>1</v>
      </c>
      <c r="J77" s="1" t="s">
        <v>273</v>
      </c>
    </row>
    <row r="78" spans="1:10" ht="60.75">
      <c r="A78" s="47" t="s">
        <v>36</v>
      </c>
      <c r="B78" s="17" t="s">
        <v>51</v>
      </c>
      <c r="C78" s="65"/>
      <c r="D78" s="3">
        <v>1745.505</v>
      </c>
      <c r="E78" s="3">
        <v>509.81455</v>
      </c>
      <c r="F78" s="3">
        <v>509.8142</v>
      </c>
      <c r="G78" s="3">
        <v>509.8142</v>
      </c>
      <c r="H78" s="3">
        <f t="shared" si="3"/>
        <v>-0.00034999999996898623</v>
      </c>
      <c r="I78" s="6">
        <f t="shared" si="6"/>
        <v>0.9999993134758512</v>
      </c>
      <c r="J78" s="30" t="s">
        <v>274</v>
      </c>
    </row>
    <row r="79" spans="1:10" ht="45">
      <c r="A79" s="174" t="s">
        <v>406</v>
      </c>
      <c r="B79" s="16" t="s">
        <v>172</v>
      </c>
      <c r="C79" s="141"/>
      <c r="D79" s="102">
        <v>972</v>
      </c>
      <c r="E79" s="102">
        <v>483</v>
      </c>
      <c r="F79" s="102">
        <v>483</v>
      </c>
      <c r="G79" s="102">
        <v>483</v>
      </c>
      <c r="H79" s="102">
        <f t="shared" si="3"/>
        <v>0</v>
      </c>
      <c r="I79" s="166">
        <f t="shared" si="6"/>
        <v>1</v>
      </c>
      <c r="J79" s="167"/>
    </row>
    <row r="80" spans="1:10" s="34" customFormat="1" ht="45">
      <c r="A80" s="47" t="s">
        <v>37</v>
      </c>
      <c r="B80" s="17" t="s">
        <v>38</v>
      </c>
      <c r="C80" s="67"/>
      <c r="D80" s="3"/>
      <c r="E80" s="3"/>
      <c r="F80" s="3"/>
      <c r="G80" s="3"/>
      <c r="H80" s="3"/>
      <c r="I80" s="6"/>
      <c r="J80" s="73"/>
    </row>
    <row r="81" spans="1:10" ht="67.5">
      <c r="A81" s="47"/>
      <c r="B81" s="17" t="s">
        <v>173</v>
      </c>
      <c r="C81" s="65"/>
      <c r="D81" s="3">
        <v>25</v>
      </c>
      <c r="E81" s="3">
        <v>25</v>
      </c>
      <c r="F81" s="3">
        <v>25</v>
      </c>
      <c r="G81" s="3">
        <v>25</v>
      </c>
      <c r="H81" s="3">
        <f aca="true" t="shared" si="7" ref="H81:H122">G81-E81</f>
        <v>0</v>
      </c>
      <c r="I81" s="6">
        <f>G81/E81</f>
        <v>1</v>
      </c>
      <c r="J81" s="81"/>
    </row>
    <row r="82" spans="1:10" ht="66" customHeight="1">
      <c r="A82" s="47"/>
      <c r="B82" s="17" t="s">
        <v>174</v>
      </c>
      <c r="C82" s="65"/>
      <c r="D82" s="3"/>
      <c r="E82" s="3"/>
      <c r="F82" s="3"/>
      <c r="G82" s="3"/>
      <c r="H82" s="3">
        <f t="shared" si="7"/>
        <v>0</v>
      </c>
      <c r="I82" s="6"/>
      <c r="J82" s="81"/>
    </row>
    <row r="83" spans="1:10" ht="45">
      <c r="A83" s="47"/>
      <c r="B83" s="43" t="s">
        <v>175</v>
      </c>
      <c r="C83" s="65"/>
      <c r="D83" s="103">
        <v>10</v>
      </c>
      <c r="E83" s="103">
        <v>10</v>
      </c>
      <c r="F83" s="103">
        <v>10</v>
      </c>
      <c r="G83" s="103">
        <v>10</v>
      </c>
      <c r="H83" s="3">
        <f t="shared" si="7"/>
        <v>0</v>
      </c>
      <c r="I83" s="6">
        <f>G83/E83</f>
        <v>1</v>
      </c>
      <c r="J83" s="83"/>
    </row>
    <row r="84" spans="1:10" ht="45">
      <c r="A84" s="47"/>
      <c r="B84" s="43" t="s">
        <v>468</v>
      </c>
      <c r="C84" s="65"/>
      <c r="D84" s="103">
        <v>6</v>
      </c>
      <c r="E84" s="103">
        <v>6</v>
      </c>
      <c r="F84" s="103">
        <v>6</v>
      </c>
      <c r="G84" s="103">
        <v>6</v>
      </c>
      <c r="H84" s="3">
        <f t="shared" si="7"/>
        <v>0</v>
      </c>
      <c r="I84" s="6">
        <f>G84/E84</f>
        <v>1</v>
      </c>
      <c r="J84" s="83"/>
    </row>
    <row r="85" spans="1:10" ht="67.5" customHeight="1">
      <c r="A85" s="47"/>
      <c r="B85" s="17" t="s">
        <v>469</v>
      </c>
      <c r="C85" s="65"/>
      <c r="D85" s="103">
        <v>20</v>
      </c>
      <c r="E85" s="103">
        <v>20</v>
      </c>
      <c r="F85" s="103">
        <v>20</v>
      </c>
      <c r="G85" s="103">
        <v>20</v>
      </c>
      <c r="H85" s="3">
        <f t="shared" si="7"/>
        <v>0</v>
      </c>
      <c r="I85" s="6">
        <f>G85/E85</f>
        <v>1</v>
      </c>
      <c r="J85" s="83"/>
    </row>
    <row r="86" spans="1:10" ht="52.5" customHeight="1">
      <c r="A86" s="47"/>
      <c r="B86" s="17" t="s">
        <v>639</v>
      </c>
      <c r="C86" s="65"/>
      <c r="D86" s="3">
        <v>15</v>
      </c>
      <c r="E86" s="3">
        <v>15</v>
      </c>
      <c r="F86" s="3">
        <v>15</v>
      </c>
      <c r="G86" s="3">
        <v>15</v>
      </c>
      <c r="H86" s="3">
        <f t="shared" si="7"/>
        <v>0</v>
      </c>
      <c r="I86" s="6">
        <f>G86/E86</f>
        <v>1</v>
      </c>
      <c r="J86" s="81"/>
    </row>
    <row r="87" spans="1:10" ht="45">
      <c r="A87" s="47"/>
      <c r="B87" s="17" t="s">
        <v>640</v>
      </c>
      <c r="C87" s="65"/>
      <c r="D87" s="3">
        <v>40</v>
      </c>
      <c r="E87" s="3">
        <v>0</v>
      </c>
      <c r="F87" s="3">
        <v>0</v>
      </c>
      <c r="G87" s="3">
        <v>0</v>
      </c>
      <c r="H87" s="3">
        <f t="shared" si="7"/>
        <v>0</v>
      </c>
      <c r="I87" s="6"/>
      <c r="J87" s="1"/>
    </row>
    <row r="88" spans="1:10" ht="67.5">
      <c r="A88" s="47"/>
      <c r="B88" s="17" t="s">
        <v>641</v>
      </c>
      <c r="C88" s="65"/>
      <c r="D88" s="3"/>
      <c r="E88" s="3"/>
      <c r="F88" s="3"/>
      <c r="G88" s="3"/>
      <c r="H88" s="3">
        <f t="shared" si="7"/>
        <v>0</v>
      </c>
      <c r="I88" s="6"/>
      <c r="J88" s="81"/>
    </row>
    <row r="89" spans="1:10" ht="45">
      <c r="A89" s="47"/>
      <c r="B89" s="43" t="s">
        <v>642</v>
      </c>
      <c r="C89" s="65"/>
      <c r="D89" s="103">
        <v>55</v>
      </c>
      <c r="E89" s="103">
        <v>55</v>
      </c>
      <c r="F89" s="103">
        <v>55</v>
      </c>
      <c r="G89" s="103">
        <v>55</v>
      </c>
      <c r="H89" s="3">
        <f t="shared" si="7"/>
        <v>0</v>
      </c>
      <c r="I89" s="6">
        <f aca="true" t="shared" si="8" ref="I89:I96">G89/E89</f>
        <v>1</v>
      </c>
      <c r="J89" s="81"/>
    </row>
    <row r="90" spans="1:10" ht="27">
      <c r="A90" s="47"/>
      <c r="B90" s="43" t="s">
        <v>643</v>
      </c>
      <c r="C90" s="65"/>
      <c r="D90" s="103">
        <v>20</v>
      </c>
      <c r="E90" s="103">
        <v>20</v>
      </c>
      <c r="F90" s="103">
        <v>20</v>
      </c>
      <c r="G90" s="103">
        <v>20</v>
      </c>
      <c r="H90" s="3">
        <f t="shared" si="7"/>
        <v>0</v>
      </c>
      <c r="I90" s="6">
        <f t="shared" si="8"/>
        <v>1</v>
      </c>
      <c r="J90" s="84"/>
    </row>
    <row r="91" spans="1:10" ht="45">
      <c r="A91" s="47"/>
      <c r="B91" s="17" t="s">
        <v>644</v>
      </c>
      <c r="C91" s="65"/>
      <c r="D91" s="3">
        <v>20</v>
      </c>
      <c r="E91" s="3">
        <v>20</v>
      </c>
      <c r="F91" s="3">
        <v>20</v>
      </c>
      <c r="G91" s="3">
        <v>20</v>
      </c>
      <c r="H91" s="3">
        <f t="shared" si="7"/>
        <v>0</v>
      </c>
      <c r="I91" s="6">
        <f t="shared" si="8"/>
        <v>1</v>
      </c>
      <c r="J91" s="84"/>
    </row>
    <row r="92" spans="1:10" ht="142.5" customHeight="1">
      <c r="A92" s="47"/>
      <c r="B92" s="17" t="s">
        <v>548</v>
      </c>
      <c r="C92" s="65"/>
      <c r="D92" s="3">
        <v>50</v>
      </c>
      <c r="E92" s="3">
        <v>50</v>
      </c>
      <c r="F92" s="3">
        <v>50</v>
      </c>
      <c r="G92" s="3">
        <v>50</v>
      </c>
      <c r="H92" s="3">
        <f t="shared" si="7"/>
        <v>0</v>
      </c>
      <c r="I92" s="6">
        <f t="shared" si="8"/>
        <v>1</v>
      </c>
      <c r="J92" s="84"/>
    </row>
    <row r="93" spans="1:10" ht="67.5">
      <c r="A93" s="47"/>
      <c r="B93" s="17" t="s">
        <v>549</v>
      </c>
      <c r="C93" s="65"/>
      <c r="D93" s="3">
        <v>60</v>
      </c>
      <c r="E93" s="3">
        <v>60</v>
      </c>
      <c r="F93" s="3">
        <v>60</v>
      </c>
      <c r="G93" s="3">
        <v>60</v>
      </c>
      <c r="H93" s="3">
        <f t="shared" si="7"/>
        <v>0</v>
      </c>
      <c r="I93" s="6">
        <f t="shared" si="8"/>
        <v>1</v>
      </c>
      <c r="J93" s="84"/>
    </row>
    <row r="94" spans="1:10" ht="45">
      <c r="A94" s="47"/>
      <c r="B94" s="17" t="s">
        <v>550</v>
      </c>
      <c r="C94" s="65"/>
      <c r="D94" s="3">
        <v>20</v>
      </c>
      <c r="E94" s="3">
        <v>20</v>
      </c>
      <c r="F94" s="3">
        <v>20</v>
      </c>
      <c r="G94" s="3">
        <v>20</v>
      </c>
      <c r="H94" s="3">
        <f t="shared" si="7"/>
        <v>0</v>
      </c>
      <c r="I94" s="6">
        <f t="shared" si="8"/>
        <v>1</v>
      </c>
      <c r="J94" s="84"/>
    </row>
    <row r="95" spans="1:10" ht="90">
      <c r="A95" s="47"/>
      <c r="B95" s="43" t="s">
        <v>551</v>
      </c>
      <c r="C95" s="65"/>
      <c r="D95" s="3">
        <v>33</v>
      </c>
      <c r="E95" s="3">
        <v>33</v>
      </c>
      <c r="F95" s="3">
        <v>33</v>
      </c>
      <c r="G95" s="3">
        <v>33</v>
      </c>
      <c r="H95" s="3">
        <f t="shared" si="7"/>
        <v>0</v>
      </c>
      <c r="I95" s="6">
        <f t="shared" si="8"/>
        <v>1</v>
      </c>
      <c r="J95" s="81"/>
    </row>
    <row r="96" spans="1:10" ht="45">
      <c r="A96" s="47"/>
      <c r="B96" s="43" t="s">
        <v>552</v>
      </c>
      <c r="C96" s="65"/>
      <c r="D96" s="3">
        <v>5</v>
      </c>
      <c r="E96" s="3">
        <v>5</v>
      </c>
      <c r="F96" s="3">
        <v>5</v>
      </c>
      <c r="G96" s="3">
        <v>5</v>
      </c>
      <c r="H96" s="3">
        <f t="shared" si="7"/>
        <v>0</v>
      </c>
      <c r="I96" s="6">
        <f t="shared" si="8"/>
        <v>1</v>
      </c>
      <c r="J96" s="81"/>
    </row>
    <row r="97" spans="1:10" ht="46.5" customHeight="1">
      <c r="A97" s="47"/>
      <c r="B97" s="43" t="s">
        <v>437</v>
      </c>
      <c r="C97" s="65"/>
      <c r="D97" s="3">
        <v>20</v>
      </c>
      <c r="E97" s="3">
        <v>0</v>
      </c>
      <c r="F97" s="3">
        <v>0</v>
      </c>
      <c r="G97" s="3">
        <v>0</v>
      </c>
      <c r="H97" s="3">
        <f t="shared" si="7"/>
        <v>0</v>
      </c>
      <c r="I97" s="6"/>
      <c r="J97" s="1"/>
    </row>
    <row r="98" spans="1:10" ht="48" customHeight="1">
      <c r="A98" s="47"/>
      <c r="B98" s="43" t="s">
        <v>438</v>
      </c>
      <c r="C98" s="65"/>
      <c r="D98" s="3">
        <v>20</v>
      </c>
      <c r="E98" s="3">
        <v>0</v>
      </c>
      <c r="F98" s="3">
        <v>0</v>
      </c>
      <c r="G98" s="3">
        <v>0</v>
      </c>
      <c r="H98" s="3">
        <f t="shared" si="7"/>
        <v>0</v>
      </c>
      <c r="I98" s="6"/>
      <c r="J98" s="81"/>
    </row>
    <row r="99" spans="1:10" ht="112.5">
      <c r="A99" s="47"/>
      <c r="B99" s="43" t="s">
        <v>439</v>
      </c>
      <c r="C99" s="65"/>
      <c r="D99" s="3">
        <v>50</v>
      </c>
      <c r="E99" s="3">
        <v>0</v>
      </c>
      <c r="F99" s="3">
        <v>0</v>
      </c>
      <c r="G99" s="3">
        <v>0</v>
      </c>
      <c r="H99" s="3">
        <f t="shared" si="7"/>
        <v>0</v>
      </c>
      <c r="I99" s="6"/>
      <c r="J99" s="81"/>
    </row>
    <row r="100" spans="1:10" ht="67.5">
      <c r="A100" s="47"/>
      <c r="B100" s="43" t="s">
        <v>440</v>
      </c>
      <c r="C100" s="65"/>
      <c r="D100" s="3">
        <v>5</v>
      </c>
      <c r="E100" s="3">
        <v>5</v>
      </c>
      <c r="F100" s="3">
        <v>5</v>
      </c>
      <c r="G100" s="3">
        <v>5</v>
      </c>
      <c r="H100" s="3">
        <f t="shared" si="7"/>
        <v>0</v>
      </c>
      <c r="I100" s="6">
        <f>G100/E100</f>
        <v>1</v>
      </c>
      <c r="J100" s="81"/>
    </row>
    <row r="101" spans="1:10" ht="52.5" customHeight="1">
      <c r="A101" s="47"/>
      <c r="B101" s="43" t="s">
        <v>441</v>
      </c>
      <c r="C101" s="65"/>
      <c r="D101" s="3"/>
      <c r="E101" s="3"/>
      <c r="F101" s="3"/>
      <c r="G101" s="3"/>
      <c r="H101" s="3">
        <f t="shared" si="7"/>
        <v>0</v>
      </c>
      <c r="I101" s="6"/>
      <c r="J101" s="81"/>
    </row>
    <row r="102" spans="1:10" ht="45">
      <c r="A102" s="47"/>
      <c r="B102" s="43" t="s">
        <v>442</v>
      </c>
      <c r="C102" s="65"/>
      <c r="D102" s="3">
        <v>50</v>
      </c>
      <c r="E102" s="103">
        <v>0</v>
      </c>
      <c r="F102" s="103">
        <v>0</v>
      </c>
      <c r="G102" s="103">
        <v>0</v>
      </c>
      <c r="H102" s="3">
        <f t="shared" si="7"/>
        <v>0</v>
      </c>
      <c r="I102" s="6"/>
      <c r="J102" s="81"/>
    </row>
    <row r="103" spans="1:10" ht="67.5">
      <c r="A103" s="47"/>
      <c r="B103" s="43" t="s">
        <v>443</v>
      </c>
      <c r="C103" s="65"/>
      <c r="D103" s="3">
        <v>10</v>
      </c>
      <c r="E103" s="103">
        <v>0</v>
      </c>
      <c r="F103" s="103">
        <v>0</v>
      </c>
      <c r="G103" s="103">
        <v>0</v>
      </c>
      <c r="H103" s="3">
        <f t="shared" si="7"/>
        <v>0</v>
      </c>
      <c r="I103" s="6"/>
      <c r="J103" s="81"/>
    </row>
    <row r="104" spans="1:10" ht="45">
      <c r="A104" s="47"/>
      <c r="B104" s="43" t="s">
        <v>444</v>
      </c>
      <c r="C104" s="65"/>
      <c r="D104" s="3">
        <v>6</v>
      </c>
      <c r="E104" s="103">
        <v>0</v>
      </c>
      <c r="F104" s="103">
        <v>0</v>
      </c>
      <c r="G104" s="103">
        <v>0</v>
      </c>
      <c r="H104" s="3">
        <f t="shared" si="7"/>
        <v>0</v>
      </c>
      <c r="I104" s="6"/>
      <c r="J104" s="81"/>
    </row>
    <row r="105" spans="1:10" ht="67.5">
      <c r="A105" s="47"/>
      <c r="B105" s="17" t="s">
        <v>445</v>
      </c>
      <c r="C105" s="65"/>
      <c r="D105" s="3">
        <v>20</v>
      </c>
      <c r="E105" s="3">
        <v>0</v>
      </c>
      <c r="F105" s="3">
        <v>0</v>
      </c>
      <c r="G105" s="3">
        <v>0</v>
      </c>
      <c r="H105" s="3">
        <f t="shared" si="7"/>
        <v>0</v>
      </c>
      <c r="I105" s="6"/>
      <c r="J105" s="81"/>
    </row>
    <row r="106" spans="1:10" ht="67.5" customHeight="1">
      <c r="A106" s="47"/>
      <c r="B106" s="43" t="s">
        <v>446</v>
      </c>
      <c r="C106" s="65"/>
      <c r="D106" s="3">
        <v>20</v>
      </c>
      <c r="E106" s="3">
        <v>0</v>
      </c>
      <c r="F106" s="3">
        <v>0</v>
      </c>
      <c r="G106" s="3">
        <v>0</v>
      </c>
      <c r="H106" s="3">
        <f t="shared" si="7"/>
        <v>0</v>
      </c>
      <c r="I106" s="6"/>
      <c r="J106" s="81"/>
    </row>
    <row r="107" spans="1:10" ht="67.5">
      <c r="A107" s="47"/>
      <c r="B107" s="43" t="s">
        <v>447</v>
      </c>
      <c r="C107" s="65"/>
      <c r="D107" s="3"/>
      <c r="E107" s="3"/>
      <c r="F107" s="3"/>
      <c r="G107" s="3"/>
      <c r="H107" s="3">
        <f t="shared" si="7"/>
        <v>0</v>
      </c>
      <c r="I107" s="6"/>
      <c r="J107" s="81"/>
    </row>
    <row r="108" spans="1:10" ht="90">
      <c r="A108" s="47"/>
      <c r="B108" s="43" t="s">
        <v>448</v>
      </c>
      <c r="C108" s="65"/>
      <c r="D108" s="3">
        <v>80</v>
      </c>
      <c r="E108" s="103">
        <v>0</v>
      </c>
      <c r="F108" s="103">
        <v>0</v>
      </c>
      <c r="G108" s="103">
        <v>0</v>
      </c>
      <c r="H108" s="3">
        <f t="shared" si="7"/>
        <v>0</v>
      </c>
      <c r="I108" s="6"/>
      <c r="J108" s="81"/>
    </row>
    <row r="109" spans="1:10" ht="27">
      <c r="A109" s="47"/>
      <c r="B109" s="43" t="s">
        <v>449</v>
      </c>
      <c r="C109" s="65"/>
      <c r="D109" s="3">
        <v>10</v>
      </c>
      <c r="E109" s="103">
        <v>0</v>
      </c>
      <c r="F109" s="103">
        <v>0</v>
      </c>
      <c r="G109" s="103">
        <v>0</v>
      </c>
      <c r="H109" s="3">
        <f t="shared" si="7"/>
        <v>0</v>
      </c>
      <c r="I109" s="6"/>
      <c r="J109" s="81"/>
    </row>
    <row r="110" spans="1:10" ht="52.5" customHeight="1">
      <c r="A110" s="47"/>
      <c r="B110" s="43" t="s">
        <v>450</v>
      </c>
      <c r="C110" s="65"/>
      <c r="D110" s="3">
        <v>15</v>
      </c>
      <c r="E110" s="3">
        <v>0</v>
      </c>
      <c r="F110" s="3">
        <v>0</v>
      </c>
      <c r="G110" s="3">
        <v>0</v>
      </c>
      <c r="H110" s="3">
        <f t="shared" si="7"/>
        <v>0</v>
      </c>
      <c r="I110" s="6"/>
      <c r="J110" s="81"/>
    </row>
    <row r="111" spans="1:10" ht="90">
      <c r="A111" s="47"/>
      <c r="B111" s="43" t="s">
        <v>451</v>
      </c>
      <c r="C111" s="65"/>
      <c r="D111" s="3">
        <v>135</v>
      </c>
      <c r="E111" s="3">
        <v>32</v>
      </c>
      <c r="F111" s="3">
        <v>32</v>
      </c>
      <c r="G111" s="3">
        <v>32</v>
      </c>
      <c r="H111" s="3">
        <f t="shared" si="7"/>
        <v>0</v>
      </c>
      <c r="I111" s="6">
        <f>G111/E111</f>
        <v>1</v>
      </c>
      <c r="J111" s="81"/>
    </row>
    <row r="112" spans="1:10" ht="90">
      <c r="A112" s="47"/>
      <c r="B112" s="43" t="s">
        <v>452</v>
      </c>
      <c r="C112" s="65"/>
      <c r="D112" s="3">
        <v>58</v>
      </c>
      <c r="E112" s="3">
        <v>58</v>
      </c>
      <c r="F112" s="3">
        <v>58</v>
      </c>
      <c r="G112" s="3">
        <v>58</v>
      </c>
      <c r="H112" s="3">
        <f t="shared" si="7"/>
        <v>0</v>
      </c>
      <c r="I112" s="6">
        <f>G112/E112</f>
        <v>1</v>
      </c>
      <c r="J112" s="81"/>
    </row>
    <row r="113" spans="1:10" ht="45">
      <c r="A113" s="47"/>
      <c r="B113" s="43" t="s">
        <v>453</v>
      </c>
      <c r="C113" s="65"/>
      <c r="D113" s="3">
        <v>49</v>
      </c>
      <c r="E113" s="3">
        <v>49</v>
      </c>
      <c r="F113" s="3">
        <v>49</v>
      </c>
      <c r="G113" s="3">
        <v>49</v>
      </c>
      <c r="H113" s="3">
        <f t="shared" si="7"/>
        <v>0</v>
      </c>
      <c r="I113" s="6">
        <f>G113/E113</f>
        <v>1</v>
      </c>
      <c r="J113" s="81"/>
    </row>
    <row r="114" spans="1:10" ht="45">
      <c r="A114" s="47"/>
      <c r="B114" s="43" t="s">
        <v>454</v>
      </c>
      <c r="C114" s="65"/>
      <c r="D114" s="3">
        <v>45</v>
      </c>
      <c r="E114" s="3">
        <v>0</v>
      </c>
      <c r="F114" s="3">
        <v>0</v>
      </c>
      <c r="G114" s="3">
        <v>0</v>
      </c>
      <c r="H114" s="3">
        <f t="shared" si="7"/>
        <v>0</v>
      </c>
      <c r="I114" s="6"/>
      <c r="J114" s="81"/>
    </row>
    <row r="115" spans="1:10" ht="112.5">
      <c r="A115" s="174" t="s">
        <v>407</v>
      </c>
      <c r="B115" s="16" t="s">
        <v>455</v>
      </c>
      <c r="C115" s="141"/>
      <c r="D115" s="102">
        <v>4143</v>
      </c>
      <c r="E115" s="102">
        <v>2571.5</v>
      </c>
      <c r="F115" s="102">
        <v>1395</v>
      </c>
      <c r="G115" s="102">
        <v>1395</v>
      </c>
      <c r="H115" s="102">
        <f t="shared" si="7"/>
        <v>-1176.5</v>
      </c>
      <c r="I115" s="166">
        <f aca="true" t="shared" si="9" ref="I115:I122">G115/E115</f>
        <v>0.5424849309741396</v>
      </c>
      <c r="J115" s="167"/>
    </row>
    <row r="116" spans="1:10" ht="133.5" customHeight="1">
      <c r="A116" s="47" t="s">
        <v>39</v>
      </c>
      <c r="B116" s="17" t="s">
        <v>276</v>
      </c>
      <c r="C116" s="65"/>
      <c r="D116" s="3">
        <v>1143</v>
      </c>
      <c r="E116" s="3">
        <v>571.5</v>
      </c>
      <c r="F116" s="3">
        <v>395</v>
      </c>
      <c r="G116" s="3">
        <v>395</v>
      </c>
      <c r="H116" s="3">
        <f t="shared" si="7"/>
        <v>-176.5</v>
      </c>
      <c r="I116" s="6">
        <f t="shared" si="9"/>
        <v>0.6911636045494314</v>
      </c>
      <c r="J116" s="1" t="s">
        <v>275</v>
      </c>
    </row>
    <row r="117" spans="1:10" ht="73.5" customHeight="1">
      <c r="A117" s="47"/>
      <c r="B117" s="17" t="s">
        <v>199</v>
      </c>
      <c r="C117" s="65"/>
      <c r="D117" s="3">
        <v>1045</v>
      </c>
      <c r="E117" s="3">
        <v>522.5</v>
      </c>
      <c r="F117" s="3">
        <v>360</v>
      </c>
      <c r="G117" s="3">
        <v>360</v>
      </c>
      <c r="H117" s="3">
        <f t="shared" si="7"/>
        <v>-162.5</v>
      </c>
      <c r="I117" s="6">
        <f t="shared" si="9"/>
        <v>0.6889952153110048</v>
      </c>
      <c r="J117" s="81"/>
    </row>
    <row r="118" spans="1:10" ht="90">
      <c r="A118" s="47"/>
      <c r="B118" s="17" t="s">
        <v>456</v>
      </c>
      <c r="C118" s="65"/>
      <c r="D118" s="3">
        <v>98</v>
      </c>
      <c r="E118" s="3">
        <v>49</v>
      </c>
      <c r="F118" s="3">
        <v>35</v>
      </c>
      <c r="G118" s="3">
        <v>35</v>
      </c>
      <c r="H118" s="3">
        <f t="shared" si="7"/>
        <v>-14</v>
      </c>
      <c r="I118" s="6">
        <f t="shared" si="9"/>
        <v>0.7142857142857143</v>
      </c>
      <c r="J118" s="81"/>
    </row>
    <row r="119" spans="1:10" ht="234" customHeight="1">
      <c r="A119" s="47" t="s">
        <v>40</v>
      </c>
      <c r="B119" s="43" t="s">
        <v>52</v>
      </c>
      <c r="C119" s="65"/>
      <c r="D119" s="3">
        <v>3000</v>
      </c>
      <c r="E119" s="3">
        <v>2000</v>
      </c>
      <c r="F119" s="3">
        <v>1000</v>
      </c>
      <c r="G119" s="3">
        <v>1000</v>
      </c>
      <c r="H119" s="3">
        <f t="shared" si="7"/>
        <v>-1000</v>
      </c>
      <c r="I119" s="6">
        <f t="shared" si="9"/>
        <v>0.5</v>
      </c>
      <c r="J119" s="1" t="s">
        <v>663</v>
      </c>
    </row>
    <row r="120" spans="1:10" ht="163.5" customHeight="1">
      <c r="A120" s="174" t="s">
        <v>408</v>
      </c>
      <c r="B120" s="16" t="s">
        <v>486</v>
      </c>
      <c r="C120" s="141"/>
      <c r="D120" s="102">
        <v>390</v>
      </c>
      <c r="E120" s="102">
        <v>20</v>
      </c>
      <c r="F120" s="102">
        <v>20</v>
      </c>
      <c r="G120" s="102">
        <v>20</v>
      </c>
      <c r="H120" s="102">
        <f t="shared" si="7"/>
        <v>0</v>
      </c>
      <c r="I120" s="166">
        <f t="shared" si="9"/>
        <v>1</v>
      </c>
      <c r="J120" s="167"/>
    </row>
    <row r="121" spans="1:10" ht="27">
      <c r="A121" s="47"/>
      <c r="B121" s="48" t="s">
        <v>306</v>
      </c>
      <c r="C121" s="65"/>
      <c r="D121" s="3">
        <v>390</v>
      </c>
      <c r="E121" s="3">
        <v>20</v>
      </c>
      <c r="F121" s="3">
        <v>20</v>
      </c>
      <c r="G121" s="3">
        <v>20</v>
      </c>
      <c r="H121" s="3">
        <f t="shared" si="7"/>
        <v>0</v>
      </c>
      <c r="I121" s="6">
        <f t="shared" si="9"/>
        <v>1</v>
      </c>
      <c r="J121" s="73"/>
    </row>
    <row r="122" spans="1:10" ht="135">
      <c r="A122" s="47" t="s">
        <v>41</v>
      </c>
      <c r="B122" s="17" t="s">
        <v>487</v>
      </c>
      <c r="C122" s="65"/>
      <c r="D122" s="3">
        <v>390</v>
      </c>
      <c r="E122" s="3">
        <v>20</v>
      </c>
      <c r="F122" s="3">
        <v>20</v>
      </c>
      <c r="G122" s="3">
        <v>20</v>
      </c>
      <c r="H122" s="3">
        <f t="shared" si="7"/>
        <v>0</v>
      </c>
      <c r="I122" s="6">
        <f t="shared" si="9"/>
        <v>1</v>
      </c>
      <c r="J122" s="1" t="s">
        <v>671</v>
      </c>
    </row>
    <row r="123" spans="1:10" ht="21" customHeight="1">
      <c r="A123" s="46"/>
      <c r="B123" s="17"/>
      <c r="C123" s="67"/>
      <c r="D123" s="3"/>
      <c r="E123" s="3"/>
      <c r="F123" s="3"/>
      <c r="G123" s="3"/>
      <c r="H123" s="3"/>
      <c r="I123" s="6"/>
      <c r="J123" s="1"/>
    </row>
    <row r="124" spans="1:10" ht="72" customHeight="1">
      <c r="A124" s="45" t="s">
        <v>532</v>
      </c>
      <c r="B124" s="33" t="s">
        <v>197</v>
      </c>
      <c r="C124" s="66"/>
      <c r="D124" s="31">
        <v>308438.728</v>
      </c>
      <c r="E124" s="31">
        <v>134064.48799999998</v>
      </c>
      <c r="F124" s="31">
        <v>133853.234</v>
      </c>
      <c r="G124" s="31">
        <v>133853.234</v>
      </c>
      <c r="H124" s="31">
        <f aca="true" t="shared" si="10" ref="H124:H166">G124-E124</f>
        <v>-211.25399999998626</v>
      </c>
      <c r="I124" s="127">
        <f aca="true" t="shared" si="11" ref="I124:I138">G124/E124</f>
        <v>0.9984242359542671</v>
      </c>
      <c r="J124" s="129"/>
    </row>
    <row r="125" spans="1:10" ht="27">
      <c r="A125" s="211"/>
      <c r="B125" s="44" t="s">
        <v>306</v>
      </c>
      <c r="C125" s="140"/>
      <c r="D125" s="101">
        <v>301154.728</v>
      </c>
      <c r="E125" s="101">
        <v>128337.18499999998</v>
      </c>
      <c r="F125" s="101">
        <v>128335.78499999999</v>
      </c>
      <c r="G125" s="101">
        <v>128335.78499999999</v>
      </c>
      <c r="H125" s="2">
        <f t="shared" si="10"/>
        <v>-1.3999999999941792</v>
      </c>
      <c r="I125" s="10">
        <f t="shared" si="11"/>
        <v>0.9999890912364955</v>
      </c>
      <c r="J125" s="70"/>
    </row>
    <row r="126" spans="1:10" ht="27">
      <c r="A126" s="211"/>
      <c r="B126" s="44" t="s">
        <v>307</v>
      </c>
      <c r="C126" s="140"/>
      <c r="D126" s="101">
        <v>7284</v>
      </c>
      <c r="E126" s="101">
        <v>5727.303</v>
      </c>
      <c r="F126" s="101">
        <v>5517.449</v>
      </c>
      <c r="G126" s="101">
        <v>5517.449</v>
      </c>
      <c r="H126" s="2">
        <f t="shared" si="10"/>
        <v>-209.85400000000027</v>
      </c>
      <c r="I126" s="10">
        <f t="shared" si="11"/>
        <v>0.9633590190705817</v>
      </c>
      <c r="J126" s="70"/>
    </row>
    <row r="127" spans="1:10" ht="121.5">
      <c r="A127" s="211" t="s">
        <v>287</v>
      </c>
      <c r="B127" s="43" t="s">
        <v>200</v>
      </c>
      <c r="C127" s="139"/>
      <c r="D127" s="3">
        <v>5000</v>
      </c>
      <c r="E127" s="3">
        <v>4500</v>
      </c>
      <c r="F127" s="3">
        <v>4290.146</v>
      </c>
      <c r="G127" s="3">
        <v>4290.146</v>
      </c>
      <c r="H127" s="3">
        <f t="shared" si="10"/>
        <v>-209.85400000000027</v>
      </c>
      <c r="I127" s="6">
        <f t="shared" si="11"/>
        <v>0.9533657777777778</v>
      </c>
      <c r="J127" s="1" t="s">
        <v>145</v>
      </c>
    </row>
    <row r="128" spans="1:10" ht="27">
      <c r="A128" s="211"/>
      <c r="B128" s="43" t="s">
        <v>307</v>
      </c>
      <c r="C128" s="139"/>
      <c r="D128" s="3">
        <v>5000</v>
      </c>
      <c r="E128" s="3">
        <v>4500</v>
      </c>
      <c r="F128" s="3">
        <v>4290.146</v>
      </c>
      <c r="G128" s="3">
        <v>4290.146</v>
      </c>
      <c r="H128" s="3">
        <f t="shared" si="10"/>
        <v>-209.85400000000027</v>
      </c>
      <c r="I128" s="6">
        <f t="shared" si="11"/>
        <v>0.9533657777777778</v>
      </c>
      <c r="J128" s="1"/>
    </row>
    <row r="129" spans="1:10" ht="123.75" customHeight="1">
      <c r="A129" s="211" t="s">
        <v>415</v>
      </c>
      <c r="B129" s="43" t="s">
        <v>201</v>
      </c>
      <c r="C129" s="139"/>
      <c r="D129" s="3">
        <v>142244.948</v>
      </c>
      <c r="E129" s="3">
        <v>63379.778</v>
      </c>
      <c r="F129" s="3">
        <v>63379.778</v>
      </c>
      <c r="G129" s="3">
        <v>63379.778</v>
      </c>
      <c r="H129" s="3">
        <f t="shared" si="10"/>
        <v>0</v>
      </c>
      <c r="I129" s="6">
        <f t="shared" si="11"/>
        <v>1</v>
      </c>
      <c r="J129" s="1" t="s">
        <v>146</v>
      </c>
    </row>
    <row r="130" spans="1:10" ht="27">
      <c r="A130" s="211"/>
      <c r="B130" s="43" t="s">
        <v>306</v>
      </c>
      <c r="C130" s="139"/>
      <c r="D130" s="3">
        <v>142244.948</v>
      </c>
      <c r="E130" s="3">
        <v>63379.778</v>
      </c>
      <c r="F130" s="3">
        <v>63379.778</v>
      </c>
      <c r="G130" s="3">
        <v>63379.778</v>
      </c>
      <c r="H130" s="3">
        <f t="shared" si="10"/>
        <v>0</v>
      </c>
      <c r="I130" s="6">
        <f t="shared" si="11"/>
        <v>1</v>
      </c>
      <c r="J130" s="1"/>
    </row>
    <row r="131" spans="1:10" ht="90">
      <c r="A131" s="211" t="s">
        <v>416</v>
      </c>
      <c r="B131" s="43" t="s">
        <v>202</v>
      </c>
      <c r="C131" s="139"/>
      <c r="D131" s="3">
        <v>12271.746</v>
      </c>
      <c r="E131" s="3">
        <v>5900</v>
      </c>
      <c r="F131" s="3">
        <v>5900</v>
      </c>
      <c r="G131" s="3">
        <v>5900</v>
      </c>
      <c r="H131" s="3">
        <f t="shared" si="10"/>
        <v>0</v>
      </c>
      <c r="I131" s="6">
        <f t="shared" si="11"/>
        <v>1</v>
      </c>
      <c r="J131" s="1" t="s">
        <v>147</v>
      </c>
    </row>
    <row r="132" spans="1:10" ht="27">
      <c r="A132" s="211"/>
      <c r="B132" s="43" t="s">
        <v>306</v>
      </c>
      <c r="C132" s="139"/>
      <c r="D132" s="3">
        <v>12271.746</v>
      </c>
      <c r="E132" s="3">
        <v>5900</v>
      </c>
      <c r="F132" s="3">
        <v>5900</v>
      </c>
      <c r="G132" s="3">
        <v>5900</v>
      </c>
      <c r="H132" s="3">
        <f t="shared" si="10"/>
        <v>0</v>
      </c>
      <c r="I132" s="6">
        <f t="shared" si="11"/>
        <v>1</v>
      </c>
      <c r="J132" s="1"/>
    </row>
    <row r="133" spans="1:10" ht="90">
      <c r="A133" s="211" t="s">
        <v>417</v>
      </c>
      <c r="B133" s="43" t="s">
        <v>203</v>
      </c>
      <c r="C133" s="139"/>
      <c r="D133" s="3">
        <v>40940.663</v>
      </c>
      <c r="E133" s="3">
        <v>18342.148</v>
      </c>
      <c r="F133" s="3">
        <v>18342.148</v>
      </c>
      <c r="G133" s="3">
        <v>18342.148</v>
      </c>
      <c r="H133" s="3">
        <f t="shared" si="10"/>
        <v>0</v>
      </c>
      <c r="I133" s="6">
        <f t="shared" si="11"/>
        <v>1</v>
      </c>
      <c r="J133" s="1" t="s">
        <v>137</v>
      </c>
    </row>
    <row r="134" spans="1:10" ht="27">
      <c r="A134" s="211"/>
      <c r="B134" s="43" t="s">
        <v>306</v>
      </c>
      <c r="C134" s="139"/>
      <c r="D134" s="3">
        <v>40940.663</v>
      </c>
      <c r="E134" s="3">
        <v>18342.148</v>
      </c>
      <c r="F134" s="3">
        <v>18342.148</v>
      </c>
      <c r="G134" s="3">
        <v>18342.148</v>
      </c>
      <c r="H134" s="3">
        <f t="shared" si="10"/>
        <v>0</v>
      </c>
      <c r="I134" s="6">
        <f t="shared" si="11"/>
        <v>1</v>
      </c>
      <c r="J134" s="1"/>
    </row>
    <row r="135" spans="1:10" ht="60.75">
      <c r="A135" s="211" t="s">
        <v>418</v>
      </c>
      <c r="B135" s="43" t="s">
        <v>204</v>
      </c>
      <c r="C135" s="139"/>
      <c r="D135" s="3">
        <v>60211.036</v>
      </c>
      <c r="E135" s="3">
        <v>27703.83</v>
      </c>
      <c r="F135" s="3">
        <v>27703.83</v>
      </c>
      <c r="G135" s="3">
        <v>27703.83</v>
      </c>
      <c r="H135" s="3">
        <f t="shared" si="10"/>
        <v>0</v>
      </c>
      <c r="I135" s="6">
        <f t="shared" si="11"/>
        <v>1</v>
      </c>
      <c r="J135" s="1" t="s">
        <v>138</v>
      </c>
    </row>
    <row r="136" spans="1:10" ht="27">
      <c r="A136" s="211"/>
      <c r="B136" s="43" t="s">
        <v>306</v>
      </c>
      <c r="C136" s="139"/>
      <c r="D136" s="3">
        <v>60211.036</v>
      </c>
      <c r="E136" s="3">
        <v>27703.83</v>
      </c>
      <c r="F136" s="3">
        <v>27703.83</v>
      </c>
      <c r="G136" s="3">
        <v>27703.83</v>
      </c>
      <c r="H136" s="3">
        <f t="shared" si="10"/>
        <v>0</v>
      </c>
      <c r="I136" s="6">
        <f t="shared" si="11"/>
        <v>1</v>
      </c>
      <c r="J136" s="1"/>
    </row>
    <row r="137" spans="1:10" ht="202.5" customHeight="1">
      <c r="A137" s="211" t="s">
        <v>419</v>
      </c>
      <c r="B137" s="43" t="s">
        <v>277</v>
      </c>
      <c r="C137" s="139"/>
      <c r="D137" s="3">
        <v>8798.33</v>
      </c>
      <c r="E137" s="3">
        <v>6294.707</v>
      </c>
      <c r="F137" s="3">
        <v>6294.707</v>
      </c>
      <c r="G137" s="3">
        <v>6294.707</v>
      </c>
      <c r="H137" s="3">
        <f t="shared" si="10"/>
        <v>0</v>
      </c>
      <c r="I137" s="6">
        <f t="shared" si="11"/>
        <v>1</v>
      </c>
      <c r="J137" s="1"/>
    </row>
    <row r="138" spans="1:10" ht="27">
      <c r="A138" s="211"/>
      <c r="B138" s="43" t="s">
        <v>306</v>
      </c>
      <c r="C138" s="139"/>
      <c r="D138" s="3">
        <v>8798.33</v>
      </c>
      <c r="E138" s="3">
        <v>6294.707</v>
      </c>
      <c r="F138" s="3">
        <v>6294.707</v>
      </c>
      <c r="G138" s="3">
        <v>6294.707</v>
      </c>
      <c r="H138" s="3">
        <f t="shared" si="10"/>
        <v>0</v>
      </c>
      <c r="I138" s="6">
        <f t="shared" si="11"/>
        <v>1</v>
      </c>
      <c r="J138" s="1"/>
    </row>
    <row r="139" spans="1:10" ht="27">
      <c r="A139" s="211"/>
      <c r="B139" s="43" t="s">
        <v>307</v>
      </c>
      <c r="C139" s="139"/>
      <c r="D139" s="80"/>
      <c r="E139" s="80"/>
      <c r="F139" s="80"/>
      <c r="G139" s="80"/>
      <c r="H139" s="3">
        <f t="shared" si="10"/>
        <v>0</v>
      </c>
      <c r="I139" s="6"/>
      <c r="J139" s="71"/>
    </row>
    <row r="140" spans="1:10" ht="135" customHeight="1">
      <c r="A140" s="211" t="s">
        <v>420</v>
      </c>
      <c r="B140" s="43" t="s">
        <v>602</v>
      </c>
      <c r="C140" s="139"/>
      <c r="D140" s="3">
        <v>788.84</v>
      </c>
      <c r="E140" s="3">
        <v>663.84</v>
      </c>
      <c r="F140" s="3">
        <v>663.84</v>
      </c>
      <c r="G140" s="3">
        <v>663.84</v>
      </c>
      <c r="H140" s="3">
        <f t="shared" si="10"/>
        <v>0</v>
      </c>
      <c r="I140" s="6">
        <f aca="true" t="shared" si="12" ref="I140:I153">G140/E140</f>
        <v>1</v>
      </c>
      <c r="J140" s="1" t="s">
        <v>139</v>
      </c>
    </row>
    <row r="141" spans="1:10" ht="27">
      <c r="A141" s="211"/>
      <c r="B141" s="43" t="s">
        <v>306</v>
      </c>
      <c r="C141" s="139"/>
      <c r="D141" s="3">
        <v>788.84</v>
      </c>
      <c r="E141" s="3">
        <v>663.84</v>
      </c>
      <c r="F141" s="3">
        <v>663.84</v>
      </c>
      <c r="G141" s="3">
        <v>663.84</v>
      </c>
      <c r="H141" s="3">
        <f t="shared" si="10"/>
        <v>0</v>
      </c>
      <c r="I141" s="6">
        <f t="shared" si="12"/>
        <v>1</v>
      </c>
      <c r="J141" s="1"/>
    </row>
    <row r="142" spans="1:10" ht="112.5">
      <c r="A142" s="211" t="s">
        <v>421</v>
      </c>
      <c r="B142" s="43" t="s">
        <v>183</v>
      </c>
      <c r="C142" s="139"/>
      <c r="D142" s="3">
        <v>142</v>
      </c>
      <c r="E142" s="3">
        <v>47</v>
      </c>
      <c r="F142" s="3">
        <v>45.6</v>
      </c>
      <c r="G142" s="3">
        <v>45.6</v>
      </c>
      <c r="H142" s="3">
        <f t="shared" si="10"/>
        <v>-1.3999999999999986</v>
      </c>
      <c r="I142" s="6">
        <f t="shared" si="12"/>
        <v>0.9702127659574469</v>
      </c>
      <c r="J142" s="1" t="s">
        <v>130</v>
      </c>
    </row>
    <row r="143" spans="1:10" ht="27">
      <c r="A143" s="211"/>
      <c r="B143" s="43" t="s">
        <v>306</v>
      </c>
      <c r="C143" s="139"/>
      <c r="D143" s="3">
        <v>142</v>
      </c>
      <c r="E143" s="3">
        <v>47</v>
      </c>
      <c r="F143" s="3">
        <v>45.6</v>
      </c>
      <c r="G143" s="3">
        <v>45.6</v>
      </c>
      <c r="H143" s="3">
        <f t="shared" si="10"/>
        <v>-1.3999999999999986</v>
      </c>
      <c r="I143" s="6">
        <f t="shared" si="12"/>
        <v>0.9702127659574469</v>
      </c>
      <c r="J143" s="1"/>
    </row>
    <row r="144" spans="1:10" ht="191.25" customHeight="1">
      <c r="A144" s="211" t="s">
        <v>422</v>
      </c>
      <c r="B144" s="43" t="s">
        <v>149</v>
      </c>
      <c r="C144" s="139"/>
      <c r="D144" s="3">
        <v>769.5</v>
      </c>
      <c r="E144" s="3">
        <v>769.5</v>
      </c>
      <c r="F144" s="3">
        <v>769.5</v>
      </c>
      <c r="G144" s="3">
        <v>769.5</v>
      </c>
      <c r="H144" s="3">
        <f t="shared" si="10"/>
        <v>0</v>
      </c>
      <c r="I144" s="6">
        <f t="shared" si="12"/>
        <v>1</v>
      </c>
      <c r="J144" s="1" t="s">
        <v>224</v>
      </c>
    </row>
    <row r="145" spans="1:10" ht="27">
      <c r="A145" s="211"/>
      <c r="B145" s="43" t="s">
        <v>306</v>
      </c>
      <c r="C145" s="139"/>
      <c r="D145" s="3">
        <v>769.5</v>
      </c>
      <c r="E145" s="3">
        <v>769.5</v>
      </c>
      <c r="F145" s="3">
        <v>769.5</v>
      </c>
      <c r="G145" s="3">
        <v>769.5</v>
      </c>
      <c r="H145" s="3">
        <f t="shared" si="10"/>
        <v>0</v>
      </c>
      <c r="I145" s="6">
        <f t="shared" si="12"/>
        <v>1</v>
      </c>
      <c r="J145" s="1"/>
    </row>
    <row r="146" spans="1:10" ht="157.5" customHeight="1">
      <c r="A146" s="211" t="s">
        <v>423</v>
      </c>
      <c r="B146" s="43" t="s">
        <v>603</v>
      </c>
      <c r="C146" s="139"/>
      <c r="D146" s="3">
        <v>208.3</v>
      </c>
      <c r="E146" s="3">
        <v>208.3</v>
      </c>
      <c r="F146" s="3">
        <v>208.3</v>
      </c>
      <c r="G146" s="3">
        <v>208.3</v>
      </c>
      <c r="H146" s="3">
        <f t="shared" si="10"/>
        <v>0</v>
      </c>
      <c r="I146" s="6">
        <f t="shared" si="12"/>
        <v>1</v>
      </c>
      <c r="J146" s="1" t="s">
        <v>225</v>
      </c>
    </row>
    <row r="147" spans="1:10" ht="27">
      <c r="A147" s="211"/>
      <c r="B147" s="43" t="s">
        <v>306</v>
      </c>
      <c r="C147" s="139"/>
      <c r="D147" s="3">
        <v>41.7</v>
      </c>
      <c r="E147" s="3">
        <v>41.7</v>
      </c>
      <c r="F147" s="3">
        <v>41.7</v>
      </c>
      <c r="G147" s="3">
        <v>41.7</v>
      </c>
      <c r="H147" s="3">
        <f t="shared" si="10"/>
        <v>0</v>
      </c>
      <c r="I147" s="6">
        <f t="shared" si="12"/>
        <v>1</v>
      </c>
      <c r="J147" s="1"/>
    </row>
    <row r="148" spans="1:10" ht="27">
      <c r="A148" s="211"/>
      <c r="B148" s="43" t="s">
        <v>307</v>
      </c>
      <c r="C148" s="139"/>
      <c r="D148" s="3">
        <v>166.6</v>
      </c>
      <c r="E148" s="3">
        <v>166.6</v>
      </c>
      <c r="F148" s="3">
        <v>166.6</v>
      </c>
      <c r="G148" s="3">
        <v>166.6</v>
      </c>
      <c r="H148" s="3">
        <f t="shared" si="10"/>
        <v>0</v>
      </c>
      <c r="I148" s="6">
        <f t="shared" si="12"/>
        <v>1</v>
      </c>
      <c r="J148" s="1"/>
    </row>
    <row r="149" spans="1:10" ht="165" customHeight="1">
      <c r="A149" s="211" t="s">
        <v>354</v>
      </c>
      <c r="B149" s="43" t="s">
        <v>457</v>
      </c>
      <c r="C149" s="139"/>
      <c r="D149" s="3">
        <v>2669.573</v>
      </c>
      <c r="E149" s="3">
        <v>457.88</v>
      </c>
      <c r="F149" s="3">
        <v>457.88</v>
      </c>
      <c r="G149" s="3">
        <v>457.88</v>
      </c>
      <c r="H149" s="3">
        <f t="shared" si="10"/>
        <v>0</v>
      </c>
      <c r="I149" s="6">
        <f t="shared" si="12"/>
        <v>1</v>
      </c>
      <c r="J149" s="1" t="s">
        <v>189</v>
      </c>
    </row>
    <row r="150" spans="1:10" ht="27">
      <c r="A150" s="211"/>
      <c r="B150" s="43" t="s">
        <v>306</v>
      </c>
      <c r="C150" s="139"/>
      <c r="D150" s="3">
        <v>2669.573</v>
      </c>
      <c r="E150" s="3">
        <v>457.88</v>
      </c>
      <c r="F150" s="3">
        <v>457.88</v>
      </c>
      <c r="G150" s="3">
        <v>457.88</v>
      </c>
      <c r="H150" s="3">
        <f t="shared" si="10"/>
        <v>0</v>
      </c>
      <c r="I150" s="6">
        <f t="shared" si="12"/>
        <v>1</v>
      </c>
      <c r="J150" s="1"/>
    </row>
    <row r="151" spans="1:10" ht="112.5">
      <c r="A151" s="211" t="s">
        <v>399</v>
      </c>
      <c r="B151" s="43" t="s">
        <v>205</v>
      </c>
      <c r="C151" s="139"/>
      <c r="D151" s="3">
        <v>1761.9</v>
      </c>
      <c r="E151" s="3">
        <v>761.861</v>
      </c>
      <c r="F151" s="3">
        <v>761.861</v>
      </c>
      <c r="G151" s="3">
        <v>761.861</v>
      </c>
      <c r="H151" s="3">
        <f t="shared" si="10"/>
        <v>0</v>
      </c>
      <c r="I151" s="6">
        <f t="shared" si="12"/>
        <v>1</v>
      </c>
      <c r="J151" s="30" t="s">
        <v>190</v>
      </c>
    </row>
    <row r="152" spans="1:10" ht="27">
      <c r="A152" s="211"/>
      <c r="B152" s="43" t="s">
        <v>306</v>
      </c>
      <c r="C152" s="139"/>
      <c r="D152" s="3">
        <v>528.6</v>
      </c>
      <c r="E152" s="3">
        <v>228.558</v>
      </c>
      <c r="F152" s="3">
        <v>228.558</v>
      </c>
      <c r="G152" s="3">
        <v>228.558</v>
      </c>
      <c r="H152" s="3">
        <f t="shared" si="10"/>
        <v>0</v>
      </c>
      <c r="I152" s="6">
        <f t="shared" si="12"/>
        <v>1</v>
      </c>
      <c r="J152" s="30"/>
    </row>
    <row r="153" spans="1:10" ht="27">
      <c r="A153" s="211"/>
      <c r="B153" s="43" t="s">
        <v>307</v>
      </c>
      <c r="C153" s="139"/>
      <c r="D153" s="3">
        <v>1233.3</v>
      </c>
      <c r="E153" s="3">
        <v>533.303</v>
      </c>
      <c r="F153" s="3">
        <v>533.303</v>
      </c>
      <c r="G153" s="3">
        <v>533.303</v>
      </c>
      <c r="H153" s="3">
        <f t="shared" si="10"/>
        <v>0</v>
      </c>
      <c r="I153" s="6">
        <f t="shared" si="12"/>
        <v>1</v>
      </c>
      <c r="J153" s="30"/>
    </row>
    <row r="154" spans="1:10" ht="27">
      <c r="A154" s="211" t="s">
        <v>355</v>
      </c>
      <c r="B154" s="43" t="s">
        <v>140</v>
      </c>
      <c r="C154" s="139"/>
      <c r="D154" s="3">
        <v>186.7</v>
      </c>
      <c r="E154" s="3">
        <v>0</v>
      </c>
      <c r="F154" s="3">
        <v>0</v>
      </c>
      <c r="G154" s="3">
        <v>0</v>
      </c>
      <c r="H154" s="3">
        <f t="shared" si="10"/>
        <v>0</v>
      </c>
      <c r="I154" s="6"/>
      <c r="J154" s="1" t="s">
        <v>191</v>
      </c>
    </row>
    <row r="155" spans="1:10" ht="27">
      <c r="A155" s="211"/>
      <c r="B155" s="43" t="s">
        <v>307</v>
      </c>
      <c r="C155" s="139"/>
      <c r="D155" s="3">
        <v>186.7</v>
      </c>
      <c r="E155" s="3">
        <v>0</v>
      </c>
      <c r="F155" s="3">
        <v>0</v>
      </c>
      <c r="G155" s="3">
        <v>0</v>
      </c>
      <c r="H155" s="3">
        <f t="shared" si="10"/>
        <v>0</v>
      </c>
      <c r="I155" s="6"/>
      <c r="J155" s="1"/>
    </row>
    <row r="156" spans="1:10" ht="100.5" customHeight="1">
      <c r="A156" s="211" t="s">
        <v>387</v>
      </c>
      <c r="B156" s="43" t="s">
        <v>206</v>
      </c>
      <c r="C156" s="139"/>
      <c r="D156" s="3">
        <v>794.8</v>
      </c>
      <c r="E156" s="3">
        <v>794.8</v>
      </c>
      <c r="F156" s="3">
        <v>794.8</v>
      </c>
      <c r="G156" s="3">
        <v>794.8</v>
      </c>
      <c r="H156" s="3">
        <f t="shared" si="10"/>
        <v>0</v>
      </c>
      <c r="I156" s="6">
        <f>G156/E156</f>
        <v>1</v>
      </c>
      <c r="J156" s="1" t="s">
        <v>192</v>
      </c>
    </row>
    <row r="157" spans="1:10" ht="27">
      <c r="A157" s="211"/>
      <c r="B157" s="43" t="s">
        <v>306</v>
      </c>
      <c r="C157" s="139"/>
      <c r="D157" s="3">
        <v>397.4</v>
      </c>
      <c r="E157" s="3">
        <v>397.4</v>
      </c>
      <c r="F157" s="3">
        <v>397.4</v>
      </c>
      <c r="G157" s="3">
        <v>397.4</v>
      </c>
      <c r="H157" s="3">
        <f t="shared" si="10"/>
        <v>0</v>
      </c>
      <c r="I157" s="6">
        <f>G157/E157</f>
        <v>1</v>
      </c>
      <c r="J157" s="1"/>
    </row>
    <row r="158" spans="1:10" ht="27">
      <c r="A158" s="211"/>
      <c r="B158" s="43" t="s">
        <v>307</v>
      </c>
      <c r="C158" s="139"/>
      <c r="D158" s="3">
        <v>397.4</v>
      </c>
      <c r="E158" s="3">
        <v>397.4</v>
      </c>
      <c r="F158" s="3">
        <v>397.4</v>
      </c>
      <c r="G158" s="3">
        <v>397.4</v>
      </c>
      <c r="H158" s="3">
        <f t="shared" si="10"/>
        <v>0</v>
      </c>
      <c r="I158" s="6">
        <f>G158/E158</f>
        <v>1</v>
      </c>
      <c r="J158" s="1"/>
    </row>
    <row r="159" spans="1:10" ht="67.5">
      <c r="A159" s="211" t="s">
        <v>388</v>
      </c>
      <c r="B159" s="43" t="s">
        <v>207</v>
      </c>
      <c r="C159" s="139"/>
      <c r="D159" s="3">
        <v>130</v>
      </c>
      <c r="E159" s="3">
        <v>130</v>
      </c>
      <c r="F159" s="3">
        <v>130</v>
      </c>
      <c r="G159" s="3">
        <v>130</v>
      </c>
      <c r="H159" s="3">
        <f t="shared" si="10"/>
        <v>0</v>
      </c>
      <c r="I159" s="6">
        <f>G159/E159</f>
        <v>1</v>
      </c>
      <c r="J159" s="1" t="s">
        <v>193</v>
      </c>
    </row>
    <row r="160" spans="1:10" ht="27">
      <c r="A160" s="211"/>
      <c r="B160" s="43" t="s">
        <v>306</v>
      </c>
      <c r="C160" s="139"/>
      <c r="D160" s="3">
        <v>130</v>
      </c>
      <c r="E160" s="3">
        <v>130</v>
      </c>
      <c r="F160" s="3">
        <v>130</v>
      </c>
      <c r="G160" s="3">
        <v>130</v>
      </c>
      <c r="H160" s="3">
        <f t="shared" si="10"/>
        <v>0</v>
      </c>
      <c r="I160" s="6">
        <f>G160/E160</f>
        <v>1</v>
      </c>
      <c r="J160" s="1"/>
    </row>
    <row r="161" spans="1:10" ht="27">
      <c r="A161" s="211" t="s">
        <v>427</v>
      </c>
      <c r="B161" s="43" t="s">
        <v>458</v>
      </c>
      <c r="C161" s="139"/>
      <c r="D161" s="3">
        <v>20540</v>
      </c>
      <c r="E161" s="3">
        <v>0</v>
      </c>
      <c r="F161" s="3">
        <v>0</v>
      </c>
      <c r="G161" s="3">
        <v>0</v>
      </c>
      <c r="H161" s="3">
        <f t="shared" si="10"/>
        <v>0</v>
      </c>
      <c r="I161" s="6"/>
      <c r="J161" s="1" t="s">
        <v>194</v>
      </c>
    </row>
    <row r="162" spans="1:10" ht="27">
      <c r="A162" s="211"/>
      <c r="B162" s="43" t="s">
        <v>306</v>
      </c>
      <c r="C162" s="139"/>
      <c r="D162" s="3">
        <v>20540</v>
      </c>
      <c r="E162" s="3">
        <v>0</v>
      </c>
      <c r="F162" s="3">
        <v>0</v>
      </c>
      <c r="G162" s="3">
        <v>0</v>
      </c>
      <c r="H162" s="3">
        <f t="shared" si="10"/>
        <v>0</v>
      </c>
      <c r="I162" s="6"/>
      <c r="J162" s="1"/>
    </row>
    <row r="163" spans="1:10" ht="40.5">
      <c r="A163" s="211" t="s">
        <v>150</v>
      </c>
      <c r="B163" s="43" t="s">
        <v>459</v>
      </c>
      <c r="C163" s="139"/>
      <c r="D163" s="3">
        <v>300</v>
      </c>
      <c r="E163" s="3">
        <v>130</v>
      </c>
      <c r="F163" s="3">
        <v>130</v>
      </c>
      <c r="G163" s="3">
        <v>130</v>
      </c>
      <c r="H163" s="3">
        <f t="shared" si="10"/>
        <v>0</v>
      </c>
      <c r="I163" s="6">
        <f>G163/E163</f>
        <v>1</v>
      </c>
      <c r="J163" s="1" t="s">
        <v>195</v>
      </c>
    </row>
    <row r="164" spans="1:10" ht="27">
      <c r="A164" s="211"/>
      <c r="B164" s="43" t="s">
        <v>307</v>
      </c>
      <c r="C164" s="139"/>
      <c r="D164" s="3">
        <v>300</v>
      </c>
      <c r="E164" s="3">
        <v>130</v>
      </c>
      <c r="F164" s="3">
        <v>130</v>
      </c>
      <c r="G164" s="3">
        <v>130</v>
      </c>
      <c r="H164" s="3">
        <f t="shared" si="10"/>
        <v>0</v>
      </c>
      <c r="I164" s="6">
        <f>G164/E164</f>
        <v>1</v>
      </c>
      <c r="J164" s="1"/>
    </row>
    <row r="165" spans="1:10" ht="112.5">
      <c r="A165" s="211" t="s">
        <v>151</v>
      </c>
      <c r="B165" s="43" t="s">
        <v>460</v>
      </c>
      <c r="C165" s="139"/>
      <c r="D165" s="3">
        <v>10680.392</v>
      </c>
      <c r="E165" s="3">
        <v>3980.844</v>
      </c>
      <c r="F165" s="3">
        <v>3980.844</v>
      </c>
      <c r="G165" s="3">
        <v>3980.844</v>
      </c>
      <c r="H165" s="3">
        <f t="shared" si="10"/>
        <v>0</v>
      </c>
      <c r="I165" s="6">
        <f>G165/E165</f>
        <v>1</v>
      </c>
      <c r="J165" s="1" t="s">
        <v>196</v>
      </c>
    </row>
    <row r="166" spans="1:10" ht="27">
      <c r="A166" s="211"/>
      <c r="B166" s="43" t="s">
        <v>306</v>
      </c>
      <c r="C166" s="139"/>
      <c r="D166" s="3">
        <v>10680.392</v>
      </c>
      <c r="E166" s="3">
        <v>3980.844</v>
      </c>
      <c r="F166" s="3">
        <v>3980.844</v>
      </c>
      <c r="G166" s="3">
        <v>3980.844</v>
      </c>
      <c r="H166" s="3">
        <f t="shared" si="10"/>
        <v>0</v>
      </c>
      <c r="I166" s="6">
        <f>G166/E166</f>
        <v>1</v>
      </c>
      <c r="J166" s="1"/>
    </row>
    <row r="167" spans="1:10" ht="27">
      <c r="A167" s="46"/>
      <c r="B167" s="17"/>
      <c r="C167" s="67"/>
      <c r="D167" s="3"/>
      <c r="E167" s="3"/>
      <c r="F167" s="3"/>
      <c r="G167" s="3"/>
      <c r="H167" s="3"/>
      <c r="I167" s="6"/>
      <c r="J167" s="1"/>
    </row>
    <row r="168" spans="1:10" ht="90">
      <c r="A168" s="45" t="s">
        <v>533</v>
      </c>
      <c r="B168" s="33" t="s">
        <v>198</v>
      </c>
      <c r="C168" s="66"/>
      <c r="D168" s="31">
        <v>177729.87099999998</v>
      </c>
      <c r="E168" s="31">
        <v>87945.172</v>
      </c>
      <c r="F168" s="31">
        <v>87945.172</v>
      </c>
      <c r="G168" s="31">
        <v>87945.172</v>
      </c>
      <c r="H168" s="31">
        <f aca="true" t="shared" si="13" ref="H168:H196">G168-E168</f>
        <v>0</v>
      </c>
      <c r="I168" s="127">
        <f aca="true" t="shared" si="14" ref="I168:I188">G168/E168</f>
        <v>1</v>
      </c>
      <c r="J168" s="169"/>
    </row>
    <row r="169" spans="1:10" ht="27">
      <c r="A169" s="46"/>
      <c r="B169" s="44" t="s">
        <v>306</v>
      </c>
      <c r="C169" s="65"/>
      <c r="D169" s="2">
        <v>177129.1</v>
      </c>
      <c r="E169" s="2">
        <v>87576.872</v>
      </c>
      <c r="F169" s="2">
        <v>87576.872</v>
      </c>
      <c r="G169" s="2">
        <v>87576.872</v>
      </c>
      <c r="H169" s="3">
        <f t="shared" si="13"/>
        <v>0</v>
      </c>
      <c r="I169" s="10">
        <f t="shared" si="14"/>
        <v>1</v>
      </c>
      <c r="J169" s="170"/>
    </row>
    <row r="170" spans="1:10" ht="27">
      <c r="A170" s="46"/>
      <c r="B170" s="44" t="s">
        <v>307</v>
      </c>
      <c r="C170" s="65"/>
      <c r="D170" s="2">
        <v>600.8</v>
      </c>
      <c r="E170" s="2">
        <v>368.3</v>
      </c>
      <c r="F170" s="2">
        <v>368.3</v>
      </c>
      <c r="G170" s="2">
        <v>368.3</v>
      </c>
      <c r="H170" s="3">
        <f t="shared" si="13"/>
        <v>0</v>
      </c>
      <c r="I170" s="10">
        <f t="shared" si="14"/>
        <v>1</v>
      </c>
      <c r="J170" s="170"/>
    </row>
    <row r="171" spans="1:10" ht="67.5">
      <c r="A171" s="174" t="s">
        <v>393</v>
      </c>
      <c r="B171" s="16" t="s">
        <v>208</v>
      </c>
      <c r="C171" s="141"/>
      <c r="D171" s="102">
        <v>163022.237</v>
      </c>
      <c r="E171" s="102">
        <v>84215.55500000001</v>
      </c>
      <c r="F171" s="102">
        <v>84215.55500000001</v>
      </c>
      <c r="G171" s="102">
        <v>84215.55500000001</v>
      </c>
      <c r="H171" s="102">
        <f t="shared" si="13"/>
        <v>0</v>
      </c>
      <c r="I171" s="166">
        <f t="shared" si="14"/>
        <v>1</v>
      </c>
      <c r="J171" s="207"/>
    </row>
    <row r="172" spans="1:10" ht="27">
      <c r="A172" s="47"/>
      <c r="B172" s="44" t="s">
        <v>306</v>
      </c>
      <c r="C172" s="65"/>
      <c r="D172" s="2">
        <v>162621.437</v>
      </c>
      <c r="E172" s="2">
        <v>83847.255</v>
      </c>
      <c r="F172" s="2">
        <v>83847.255</v>
      </c>
      <c r="G172" s="2">
        <v>83847.255</v>
      </c>
      <c r="H172" s="2">
        <f t="shared" si="13"/>
        <v>0</v>
      </c>
      <c r="I172" s="10">
        <f t="shared" si="14"/>
        <v>1</v>
      </c>
      <c r="J172" s="170"/>
    </row>
    <row r="173" spans="1:10" ht="27">
      <c r="A173" s="47"/>
      <c r="B173" s="44" t="s">
        <v>307</v>
      </c>
      <c r="C173" s="65"/>
      <c r="D173" s="2">
        <v>400.8</v>
      </c>
      <c r="E173" s="2">
        <v>368.3</v>
      </c>
      <c r="F173" s="2">
        <v>368.3</v>
      </c>
      <c r="G173" s="2">
        <v>368.3</v>
      </c>
      <c r="H173" s="2">
        <f t="shared" si="13"/>
        <v>0</v>
      </c>
      <c r="I173" s="10">
        <f t="shared" si="14"/>
        <v>1</v>
      </c>
      <c r="J173" s="170"/>
    </row>
    <row r="174" spans="1:10" ht="72" customHeight="1">
      <c r="A174" s="47" t="s">
        <v>287</v>
      </c>
      <c r="B174" s="235" t="s">
        <v>53</v>
      </c>
      <c r="C174" s="142"/>
      <c r="D174" s="3">
        <v>118384.24</v>
      </c>
      <c r="E174" s="3">
        <v>61518.027</v>
      </c>
      <c r="F174" s="3">
        <v>61518.027</v>
      </c>
      <c r="G174" s="3">
        <v>61518.027</v>
      </c>
      <c r="H174" s="3">
        <f t="shared" si="13"/>
        <v>0</v>
      </c>
      <c r="I174" s="6">
        <f t="shared" si="14"/>
        <v>1</v>
      </c>
      <c r="J174" s="170"/>
    </row>
    <row r="175" spans="1:10" ht="75" customHeight="1">
      <c r="A175" s="47" t="s">
        <v>415</v>
      </c>
      <c r="B175" s="235" t="s">
        <v>54</v>
      </c>
      <c r="C175" s="142"/>
      <c r="D175" s="3">
        <v>42845.383</v>
      </c>
      <c r="E175" s="3">
        <v>21405.592</v>
      </c>
      <c r="F175" s="3">
        <v>21405.592</v>
      </c>
      <c r="G175" s="3">
        <v>21405.592</v>
      </c>
      <c r="H175" s="3">
        <f t="shared" si="13"/>
        <v>0</v>
      </c>
      <c r="I175" s="6">
        <f t="shared" si="14"/>
        <v>1</v>
      </c>
      <c r="J175" s="170"/>
    </row>
    <row r="176" spans="1:10" ht="136.5" customHeight="1">
      <c r="A176" s="47" t="s">
        <v>416</v>
      </c>
      <c r="B176" s="235" t="s">
        <v>604</v>
      </c>
      <c r="C176" s="143"/>
      <c r="D176" s="3">
        <v>470</v>
      </c>
      <c r="E176" s="3">
        <v>235</v>
      </c>
      <c r="F176" s="3">
        <v>235</v>
      </c>
      <c r="G176" s="3">
        <v>235</v>
      </c>
      <c r="H176" s="3">
        <f t="shared" si="13"/>
        <v>0</v>
      </c>
      <c r="I176" s="6">
        <f t="shared" si="14"/>
        <v>1</v>
      </c>
      <c r="J176" s="170"/>
    </row>
    <row r="177" spans="1:10" ht="90">
      <c r="A177" s="47" t="s">
        <v>417</v>
      </c>
      <c r="B177" s="235" t="s">
        <v>55</v>
      </c>
      <c r="C177" s="143"/>
      <c r="D177" s="3">
        <v>750</v>
      </c>
      <c r="E177" s="3">
        <v>530.75</v>
      </c>
      <c r="F177" s="3">
        <v>530.75</v>
      </c>
      <c r="G177" s="3">
        <v>530.75</v>
      </c>
      <c r="H177" s="3">
        <f t="shared" si="13"/>
        <v>0</v>
      </c>
      <c r="I177" s="6">
        <f t="shared" si="14"/>
        <v>1</v>
      </c>
      <c r="J177" s="170"/>
    </row>
    <row r="178" spans="1:10" ht="112.5">
      <c r="A178" s="47" t="s">
        <v>418</v>
      </c>
      <c r="B178" s="85" t="s">
        <v>187</v>
      </c>
      <c r="C178" s="143" t="s">
        <v>308</v>
      </c>
      <c r="D178" s="3">
        <v>227.857</v>
      </c>
      <c r="E178" s="3">
        <v>181.429</v>
      </c>
      <c r="F178" s="3">
        <v>181.429</v>
      </c>
      <c r="G178" s="3">
        <v>181.429</v>
      </c>
      <c r="H178" s="3">
        <f t="shared" si="13"/>
        <v>0</v>
      </c>
      <c r="I178" s="6">
        <f t="shared" si="14"/>
        <v>1</v>
      </c>
      <c r="J178" s="170"/>
    </row>
    <row r="179" spans="1:10" ht="27">
      <c r="A179" s="47"/>
      <c r="B179" s="43" t="s">
        <v>306</v>
      </c>
      <c r="C179" s="143"/>
      <c r="D179" s="3">
        <v>68.357</v>
      </c>
      <c r="E179" s="3">
        <v>54.429</v>
      </c>
      <c r="F179" s="3">
        <v>54.429</v>
      </c>
      <c r="G179" s="3">
        <v>54.429</v>
      </c>
      <c r="H179" s="3">
        <f t="shared" si="13"/>
        <v>0</v>
      </c>
      <c r="I179" s="6">
        <f t="shared" si="14"/>
        <v>1</v>
      </c>
      <c r="J179" s="170"/>
    </row>
    <row r="180" spans="1:10" ht="27">
      <c r="A180" s="47"/>
      <c r="B180" s="43" t="s">
        <v>307</v>
      </c>
      <c r="C180" s="143"/>
      <c r="D180" s="3">
        <v>159.5</v>
      </c>
      <c r="E180" s="3">
        <v>127</v>
      </c>
      <c r="F180" s="3">
        <v>127</v>
      </c>
      <c r="G180" s="3">
        <v>127</v>
      </c>
      <c r="H180" s="3">
        <f t="shared" si="13"/>
        <v>0</v>
      </c>
      <c r="I180" s="6">
        <f t="shared" si="14"/>
        <v>1</v>
      </c>
      <c r="J180" s="170"/>
    </row>
    <row r="181" spans="1:10" ht="90">
      <c r="A181" s="47" t="s">
        <v>419</v>
      </c>
      <c r="B181" s="85" t="s">
        <v>56</v>
      </c>
      <c r="C181" s="143" t="s">
        <v>308</v>
      </c>
      <c r="D181" s="3">
        <v>174.9</v>
      </c>
      <c r="E181" s="3">
        <v>174.9</v>
      </c>
      <c r="F181" s="3">
        <v>174.9</v>
      </c>
      <c r="G181" s="3">
        <v>174.9</v>
      </c>
      <c r="H181" s="3">
        <f t="shared" si="13"/>
        <v>0</v>
      </c>
      <c r="I181" s="6">
        <f t="shared" si="14"/>
        <v>1</v>
      </c>
      <c r="J181" s="170"/>
    </row>
    <row r="182" spans="1:10" ht="27">
      <c r="A182" s="47"/>
      <c r="B182" s="43" t="s">
        <v>306</v>
      </c>
      <c r="C182" s="143"/>
      <c r="D182" s="3">
        <v>52.5</v>
      </c>
      <c r="E182" s="3">
        <v>52.5</v>
      </c>
      <c r="F182" s="3">
        <v>52.5</v>
      </c>
      <c r="G182" s="3">
        <v>52.5</v>
      </c>
      <c r="H182" s="3">
        <f t="shared" si="13"/>
        <v>0</v>
      </c>
      <c r="I182" s="6">
        <f t="shared" si="14"/>
        <v>1</v>
      </c>
      <c r="J182" s="170"/>
    </row>
    <row r="183" spans="1:10" ht="27">
      <c r="A183" s="47"/>
      <c r="B183" s="43" t="s">
        <v>307</v>
      </c>
      <c r="C183" s="143"/>
      <c r="D183" s="3">
        <v>122.4</v>
      </c>
      <c r="E183" s="3">
        <v>122.4</v>
      </c>
      <c r="F183" s="3">
        <v>122.4</v>
      </c>
      <c r="G183" s="3">
        <v>122.4</v>
      </c>
      <c r="H183" s="3">
        <f t="shared" si="13"/>
        <v>0</v>
      </c>
      <c r="I183" s="6">
        <f t="shared" si="14"/>
        <v>1</v>
      </c>
      <c r="J183" s="170"/>
    </row>
    <row r="184" spans="1:10" ht="90">
      <c r="A184" s="47" t="s">
        <v>420</v>
      </c>
      <c r="B184" s="43" t="s">
        <v>57</v>
      </c>
      <c r="C184" s="143"/>
      <c r="D184" s="3">
        <v>169.857</v>
      </c>
      <c r="E184" s="3">
        <v>169.857</v>
      </c>
      <c r="F184" s="3">
        <v>169.857</v>
      </c>
      <c r="G184" s="3">
        <v>169.857</v>
      </c>
      <c r="H184" s="3">
        <f t="shared" si="13"/>
        <v>0</v>
      </c>
      <c r="I184" s="6">
        <f t="shared" si="14"/>
        <v>1</v>
      </c>
      <c r="J184" s="170"/>
    </row>
    <row r="185" spans="1:10" ht="27">
      <c r="A185" s="47"/>
      <c r="B185" s="43" t="s">
        <v>306</v>
      </c>
      <c r="C185" s="143"/>
      <c r="D185" s="3">
        <v>50.957</v>
      </c>
      <c r="E185" s="3">
        <v>50.957</v>
      </c>
      <c r="F185" s="3">
        <v>50.957</v>
      </c>
      <c r="G185" s="3">
        <v>50.957</v>
      </c>
      <c r="H185" s="3">
        <f t="shared" si="13"/>
        <v>0</v>
      </c>
      <c r="I185" s="6">
        <f t="shared" si="14"/>
        <v>1</v>
      </c>
      <c r="J185" s="170"/>
    </row>
    <row r="186" spans="1:10" ht="27">
      <c r="A186" s="47"/>
      <c r="B186" s="43" t="s">
        <v>307</v>
      </c>
      <c r="C186" s="143"/>
      <c r="D186" s="3">
        <v>118.9</v>
      </c>
      <c r="E186" s="3">
        <v>118.9</v>
      </c>
      <c r="F186" s="3">
        <v>118.9</v>
      </c>
      <c r="G186" s="3">
        <v>118.9</v>
      </c>
      <c r="H186" s="3">
        <f t="shared" si="13"/>
        <v>0</v>
      </c>
      <c r="I186" s="6">
        <f t="shared" si="14"/>
        <v>1</v>
      </c>
      <c r="J186" s="170"/>
    </row>
    <row r="187" spans="1:10" ht="90">
      <c r="A187" s="174" t="s">
        <v>394</v>
      </c>
      <c r="B187" s="16" t="s">
        <v>209</v>
      </c>
      <c r="C187" s="141"/>
      <c r="D187" s="102">
        <v>14707.634</v>
      </c>
      <c r="E187" s="102">
        <v>3729.617</v>
      </c>
      <c r="F187" s="102">
        <v>3729.617</v>
      </c>
      <c r="G187" s="102">
        <v>3729.617</v>
      </c>
      <c r="H187" s="102">
        <f t="shared" si="13"/>
        <v>0</v>
      </c>
      <c r="I187" s="166">
        <f t="shared" si="14"/>
        <v>1</v>
      </c>
      <c r="J187" s="207"/>
    </row>
    <row r="188" spans="1:10" ht="27">
      <c r="A188" s="47"/>
      <c r="B188" s="48" t="s">
        <v>306</v>
      </c>
      <c r="C188" s="65"/>
      <c r="D188" s="2">
        <v>14507.634</v>
      </c>
      <c r="E188" s="2">
        <v>3729.617</v>
      </c>
      <c r="F188" s="2">
        <v>3729.617</v>
      </c>
      <c r="G188" s="2">
        <v>3729.617</v>
      </c>
      <c r="H188" s="2">
        <f t="shared" si="13"/>
        <v>0</v>
      </c>
      <c r="I188" s="10">
        <f t="shared" si="14"/>
        <v>1</v>
      </c>
      <c r="J188" s="87"/>
    </row>
    <row r="189" spans="1:10" ht="27">
      <c r="A189" s="47"/>
      <c r="B189" s="48" t="s">
        <v>307</v>
      </c>
      <c r="C189" s="65"/>
      <c r="D189" s="2">
        <v>200</v>
      </c>
      <c r="E189" s="2">
        <v>0</v>
      </c>
      <c r="F189" s="2">
        <v>0</v>
      </c>
      <c r="G189" s="2">
        <v>0</v>
      </c>
      <c r="H189" s="2">
        <f t="shared" si="13"/>
        <v>0</v>
      </c>
      <c r="I189" s="10"/>
      <c r="J189" s="87"/>
    </row>
    <row r="190" spans="1:10" ht="76.5" customHeight="1">
      <c r="A190" s="47" t="s">
        <v>421</v>
      </c>
      <c r="B190" s="86" t="s">
        <v>58</v>
      </c>
      <c r="C190" s="144" t="s">
        <v>308</v>
      </c>
      <c r="D190" s="3">
        <v>702.2339999999999</v>
      </c>
      <c r="E190" s="3">
        <v>0</v>
      </c>
      <c r="F190" s="3">
        <v>0</v>
      </c>
      <c r="G190" s="3">
        <v>0</v>
      </c>
      <c r="H190" s="3">
        <f t="shared" si="13"/>
        <v>0</v>
      </c>
      <c r="I190" s="6"/>
      <c r="J190" s="87" t="s">
        <v>278</v>
      </c>
    </row>
    <row r="191" spans="1:10" ht="27">
      <c r="A191" s="47"/>
      <c r="B191" s="86" t="s">
        <v>306</v>
      </c>
      <c r="C191" s="144"/>
      <c r="D191" s="3">
        <v>502.234</v>
      </c>
      <c r="E191" s="3">
        <v>0</v>
      </c>
      <c r="F191" s="3">
        <v>0</v>
      </c>
      <c r="G191" s="3">
        <v>0</v>
      </c>
      <c r="H191" s="3">
        <f t="shared" si="13"/>
        <v>0</v>
      </c>
      <c r="I191" s="6"/>
      <c r="J191" s="87"/>
    </row>
    <row r="192" spans="1:10" ht="27">
      <c r="A192" s="47"/>
      <c r="B192" s="86" t="s">
        <v>307</v>
      </c>
      <c r="C192" s="144"/>
      <c r="D192" s="3">
        <v>200</v>
      </c>
      <c r="E192" s="3">
        <v>0</v>
      </c>
      <c r="F192" s="3">
        <v>0</v>
      </c>
      <c r="G192" s="3">
        <v>0</v>
      </c>
      <c r="H192" s="3">
        <f t="shared" si="13"/>
        <v>0</v>
      </c>
      <c r="I192" s="6"/>
      <c r="J192" s="87"/>
    </row>
    <row r="193" spans="1:10" ht="67.5">
      <c r="A193" s="47" t="s">
        <v>422</v>
      </c>
      <c r="B193" s="17" t="s">
        <v>59</v>
      </c>
      <c r="C193" s="139"/>
      <c r="D193" s="3">
        <v>361.3</v>
      </c>
      <c r="E193" s="3">
        <v>0</v>
      </c>
      <c r="F193" s="3">
        <v>0</v>
      </c>
      <c r="G193" s="3">
        <v>0</v>
      </c>
      <c r="H193" s="3">
        <f t="shared" si="13"/>
        <v>0</v>
      </c>
      <c r="I193" s="6"/>
      <c r="J193" s="87" t="s">
        <v>278</v>
      </c>
    </row>
    <row r="194" spans="1:10" ht="90">
      <c r="A194" s="47" t="s">
        <v>423</v>
      </c>
      <c r="B194" s="86" t="s">
        <v>60</v>
      </c>
      <c r="C194" s="144"/>
      <c r="D194" s="3">
        <v>935.691</v>
      </c>
      <c r="E194" s="3">
        <v>163.764</v>
      </c>
      <c r="F194" s="3">
        <v>163.764</v>
      </c>
      <c r="G194" s="3">
        <v>163.764</v>
      </c>
      <c r="H194" s="3">
        <f t="shared" si="13"/>
        <v>0</v>
      </c>
      <c r="I194" s="6">
        <f>G194/E194</f>
        <v>1</v>
      </c>
      <c r="J194" s="87"/>
    </row>
    <row r="195" spans="1:10" ht="67.5">
      <c r="A195" s="47" t="s">
        <v>354</v>
      </c>
      <c r="B195" s="17" t="s">
        <v>61</v>
      </c>
      <c r="C195" s="139"/>
      <c r="D195" s="3">
        <v>12359.409</v>
      </c>
      <c r="E195" s="3">
        <v>3565.853</v>
      </c>
      <c r="F195" s="3">
        <v>3565.853</v>
      </c>
      <c r="G195" s="3">
        <v>3565.853</v>
      </c>
      <c r="H195" s="3">
        <f t="shared" si="13"/>
        <v>0</v>
      </c>
      <c r="I195" s="6">
        <f>G195/E195</f>
        <v>1</v>
      </c>
      <c r="J195" s="87"/>
    </row>
    <row r="196" spans="1:10" ht="72" customHeight="1">
      <c r="A196" s="47" t="s">
        <v>399</v>
      </c>
      <c r="B196" s="235" t="s">
        <v>351</v>
      </c>
      <c r="C196" s="143"/>
      <c r="D196" s="3">
        <v>349</v>
      </c>
      <c r="E196" s="3">
        <v>0</v>
      </c>
      <c r="F196" s="3">
        <v>0</v>
      </c>
      <c r="G196" s="3">
        <v>0</v>
      </c>
      <c r="H196" s="3">
        <f t="shared" si="13"/>
        <v>0</v>
      </c>
      <c r="I196" s="6"/>
      <c r="J196" s="87" t="s">
        <v>278</v>
      </c>
    </row>
    <row r="197" spans="1:10" ht="27">
      <c r="A197" s="47"/>
      <c r="B197" s="17"/>
      <c r="C197" s="67"/>
      <c r="D197" s="3"/>
      <c r="E197" s="3"/>
      <c r="F197" s="3"/>
      <c r="G197" s="3"/>
      <c r="H197" s="3"/>
      <c r="I197" s="6"/>
      <c r="J197" s="1"/>
    </row>
    <row r="198" spans="1:10" ht="90">
      <c r="A198" s="45" t="s">
        <v>534</v>
      </c>
      <c r="B198" s="33" t="s">
        <v>131</v>
      </c>
      <c r="C198" s="66"/>
      <c r="D198" s="31">
        <v>81431.556</v>
      </c>
      <c r="E198" s="31">
        <v>35838.04454</v>
      </c>
      <c r="F198" s="31">
        <v>35838.04454</v>
      </c>
      <c r="G198" s="31">
        <v>35838.04454</v>
      </c>
      <c r="H198" s="31">
        <f aca="true" t="shared" si="15" ref="H198:H244">G198-E198</f>
        <v>0</v>
      </c>
      <c r="I198" s="127">
        <f>G198/E198</f>
        <v>1</v>
      </c>
      <c r="J198" s="128"/>
    </row>
    <row r="199" spans="1:10" ht="27">
      <c r="A199" s="47"/>
      <c r="B199" s="48" t="s">
        <v>306</v>
      </c>
      <c r="C199" s="67"/>
      <c r="D199" s="2">
        <v>79412.636</v>
      </c>
      <c r="E199" s="2">
        <v>34450.658540000004</v>
      </c>
      <c r="F199" s="2">
        <v>34450.658540000004</v>
      </c>
      <c r="G199" s="2">
        <v>34450.658540000004</v>
      </c>
      <c r="H199" s="3">
        <f t="shared" si="15"/>
        <v>0</v>
      </c>
      <c r="I199" s="10">
        <f>G199/E199</f>
        <v>1</v>
      </c>
      <c r="J199" s="72"/>
    </row>
    <row r="200" spans="1:10" ht="27">
      <c r="A200" s="47"/>
      <c r="B200" s="48" t="s">
        <v>307</v>
      </c>
      <c r="C200" s="67"/>
      <c r="D200" s="2">
        <v>2018.92</v>
      </c>
      <c r="E200" s="2">
        <v>1387.3860000000002</v>
      </c>
      <c r="F200" s="2">
        <v>1387.3860000000002</v>
      </c>
      <c r="G200" s="2">
        <v>1387.3860000000002</v>
      </c>
      <c r="H200" s="3">
        <f t="shared" si="15"/>
        <v>0</v>
      </c>
      <c r="I200" s="10">
        <f>G200/E200</f>
        <v>1</v>
      </c>
      <c r="J200" s="73"/>
    </row>
    <row r="201" spans="1:10" ht="78" customHeight="1">
      <c r="A201" s="174" t="s">
        <v>379</v>
      </c>
      <c r="B201" s="16" t="s">
        <v>210</v>
      </c>
      <c r="C201" s="141"/>
      <c r="D201" s="102">
        <v>3478.5</v>
      </c>
      <c r="E201" s="102">
        <v>535.6623999999999</v>
      </c>
      <c r="F201" s="102">
        <v>535.6623999999999</v>
      </c>
      <c r="G201" s="102">
        <v>535.6623999999999</v>
      </c>
      <c r="H201" s="102">
        <f t="shared" si="15"/>
        <v>0</v>
      </c>
      <c r="I201" s="166">
        <f>G201/E201</f>
        <v>1</v>
      </c>
      <c r="J201" s="167"/>
    </row>
    <row r="202" spans="1:10" ht="27">
      <c r="A202" s="47"/>
      <c r="B202" s="48" t="s">
        <v>306</v>
      </c>
      <c r="C202" s="65"/>
      <c r="D202" s="2">
        <v>3108.6</v>
      </c>
      <c r="E202" s="2">
        <v>535.6623999999999</v>
      </c>
      <c r="F202" s="2">
        <v>535.6623999999999</v>
      </c>
      <c r="G202" s="2">
        <v>535.6623999999999</v>
      </c>
      <c r="H202" s="2">
        <f t="shared" si="15"/>
        <v>0</v>
      </c>
      <c r="I202" s="10">
        <f>G202/E202</f>
        <v>1</v>
      </c>
      <c r="J202" s="73"/>
    </row>
    <row r="203" spans="1:10" ht="27">
      <c r="A203" s="47"/>
      <c r="B203" s="48" t="s">
        <v>307</v>
      </c>
      <c r="C203" s="65"/>
      <c r="D203" s="2">
        <v>369.9</v>
      </c>
      <c r="E203" s="2">
        <v>0</v>
      </c>
      <c r="F203" s="2">
        <v>0</v>
      </c>
      <c r="G203" s="2">
        <v>0</v>
      </c>
      <c r="H203" s="2">
        <f t="shared" si="15"/>
        <v>0</v>
      </c>
      <c r="I203" s="10"/>
      <c r="J203" s="73"/>
    </row>
    <row r="204" spans="1:10" ht="91.5" customHeight="1">
      <c r="A204" s="47" t="s">
        <v>287</v>
      </c>
      <c r="B204" s="17" t="s">
        <v>352</v>
      </c>
      <c r="C204" s="65"/>
      <c r="D204" s="3">
        <v>2193.36</v>
      </c>
      <c r="E204" s="3">
        <v>156.3524</v>
      </c>
      <c r="F204" s="3">
        <v>156.3524</v>
      </c>
      <c r="G204" s="3">
        <v>156.3524</v>
      </c>
      <c r="H204" s="3">
        <f t="shared" si="15"/>
        <v>0</v>
      </c>
      <c r="I204" s="6">
        <f aca="true" t="shared" si="16" ref="I204:I209">G204/E204</f>
        <v>1</v>
      </c>
      <c r="J204" s="30" t="s">
        <v>279</v>
      </c>
    </row>
    <row r="205" spans="1:10" ht="27">
      <c r="A205" s="47"/>
      <c r="B205" s="17" t="s">
        <v>306</v>
      </c>
      <c r="C205" s="65"/>
      <c r="D205" s="3">
        <v>2193.36</v>
      </c>
      <c r="E205" s="3">
        <v>156.3524</v>
      </c>
      <c r="F205" s="3">
        <v>156.3524</v>
      </c>
      <c r="G205" s="3">
        <v>156.3524</v>
      </c>
      <c r="H205" s="3">
        <f t="shared" si="15"/>
        <v>0</v>
      </c>
      <c r="I205" s="6">
        <f t="shared" si="16"/>
        <v>1</v>
      </c>
      <c r="J205" s="30"/>
    </row>
    <row r="206" spans="1:10" ht="90">
      <c r="A206" s="47" t="s">
        <v>415</v>
      </c>
      <c r="B206" s="17" t="s">
        <v>353</v>
      </c>
      <c r="C206" s="65"/>
      <c r="D206" s="3">
        <v>389.51</v>
      </c>
      <c r="E206" s="3">
        <v>345.51</v>
      </c>
      <c r="F206" s="3">
        <v>345.51</v>
      </c>
      <c r="G206" s="3">
        <v>345.51</v>
      </c>
      <c r="H206" s="3">
        <f t="shared" si="15"/>
        <v>0</v>
      </c>
      <c r="I206" s="6">
        <f t="shared" si="16"/>
        <v>1</v>
      </c>
      <c r="J206" s="30" t="s">
        <v>280</v>
      </c>
    </row>
    <row r="207" spans="1:10" ht="27">
      <c r="A207" s="47"/>
      <c r="B207" s="17" t="s">
        <v>306</v>
      </c>
      <c r="C207" s="65"/>
      <c r="D207" s="3">
        <v>389.51</v>
      </c>
      <c r="E207" s="3">
        <v>345.51</v>
      </c>
      <c r="F207" s="3">
        <v>345.51</v>
      </c>
      <c r="G207" s="3">
        <v>345.51</v>
      </c>
      <c r="H207" s="3">
        <f t="shared" si="15"/>
        <v>0</v>
      </c>
      <c r="I207" s="6">
        <f t="shared" si="16"/>
        <v>1</v>
      </c>
      <c r="J207" s="30"/>
    </row>
    <row r="208" spans="1:10" ht="90.75" customHeight="1">
      <c r="A208" s="47" t="s">
        <v>416</v>
      </c>
      <c r="B208" s="17" t="s">
        <v>288</v>
      </c>
      <c r="C208" s="65"/>
      <c r="D208" s="3">
        <v>2.4</v>
      </c>
      <c r="E208" s="3">
        <v>2.4</v>
      </c>
      <c r="F208" s="3">
        <v>2.4</v>
      </c>
      <c r="G208" s="3">
        <v>2.4</v>
      </c>
      <c r="H208" s="3">
        <f t="shared" si="15"/>
        <v>0</v>
      </c>
      <c r="I208" s="6">
        <f t="shared" si="16"/>
        <v>1</v>
      </c>
      <c r="J208" s="30" t="s">
        <v>631</v>
      </c>
    </row>
    <row r="209" spans="1:10" ht="27">
      <c r="A209" s="47"/>
      <c r="B209" s="17" t="s">
        <v>306</v>
      </c>
      <c r="C209" s="65"/>
      <c r="D209" s="3">
        <v>2.4</v>
      </c>
      <c r="E209" s="3">
        <v>2.4</v>
      </c>
      <c r="F209" s="3">
        <v>2.4</v>
      </c>
      <c r="G209" s="3">
        <v>2.4</v>
      </c>
      <c r="H209" s="3">
        <f t="shared" si="15"/>
        <v>0</v>
      </c>
      <c r="I209" s="6">
        <f t="shared" si="16"/>
        <v>1</v>
      </c>
      <c r="J209" s="30"/>
    </row>
    <row r="210" spans="1:10" ht="79.5" customHeight="1">
      <c r="A210" s="47" t="s">
        <v>417</v>
      </c>
      <c r="B210" s="17" t="s">
        <v>289</v>
      </c>
      <c r="C210" s="65"/>
      <c r="D210" s="3">
        <v>39.9</v>
      </c>
      <c r="E210" s="3">
        <v>0</v>
      </c>
      <c r="F210" s="3">
        <v>0</v>
      </c>
      <c r="G210" s="3">
        <v>0</v>
      </c>
      <c r="H210" s="3">
        <f t="shared" si="15"/>
        <v>0</v>
      </c>
      <c r="I210" s="6"/>
      <c r="J210" s="30" t="s">
        <v>633</v>
      </c>
    </row>
    <row r="211" spans="1:10" ht="27">
      <c r="A211" s="47"/>
      <c r="B211" s="17" t="s">
        <v>306</v>
      </c>
      <c r="C211" s="65"/>
      <c r="D211" s="3">
        <v>39.9</v>
      </c>
      <c r="E211" s="3">
        <v>0</v>
      </c>
      <c r="F211" s="3">
        <v>0</v>
      </c>
      <c r="G211" s="3">
        <v>0</v>
      </c>
      <c r="H211" s="3">
        <f t="shared" si="15"/>
        <v>0</v>
      </c>
      <c r="I211" s="6"/>
      <c r="J211" s="30"/>
    </row>
    <row r="212" spans="1:10" ht="90">
      <c r="A212" s="47" t="s">
        <v>418</v>
      </c>
      <c r="B212" s="17" t="s">
        <v>290</v>
      </c>
      <c r="C212" s="65"/>
      <c r="D212" s="3">
        <v>47.015</v>
      </c>
      <c r="E212" s="3">
        <v>0</v>
      </c>
      <c r="F212" s="3">
        <v>0</v>
      </c>
      <c r="G212" s="3">
        <v>0</v>
      </c>
      <c r="H212" s="3">
        <f t="shared" si="15"/>
        <v>0</v>
      </c>
      <c r="I212" s="6"/>
      <c r="J212" s="30" t="s">
        <v>634</v>
      </c>
    </row>
    <row r="213" spans="1:10" ht="27">
      <c r="A213" s="47"/>
      <c r="B213" s="17" t="s">
        <v>306</v>
      </c>
      <c r="C213" s="65"/>
      <c r="D213" s="3">
        <v>47.015</v>
      </c>
      <c r="E213" s="3">
        <v>0</v>
      </c>
      <c r="F213" s="3">
        <v>0</v>
      </c>
      <c r="G213" s="3">
        <v>0</v>
      </c>
      <c r="H213" s="3">
        <f t="shared" si="15"/>
        <v>0</v>
      </c>
      <c r="I213" s="6"/>
      <c r="J213" s="30"/>
    </row>
    <row r="214" spans="1:10" ht="67.5">
      <c r="A214" s="47" t="s">
        <v>419</v>
      </c>
      <c r="B214" s="17" t="s">
        <v>291</v>
      </c>
      <c r="C214" s="65"/>
      <c r="D214" s="3">
        <v>15</v>
      </c>
      <c r="E214" s="3">
        <v>15</v>
      </c>
      <c r="F214" s="3">
        <v>15</v>
      </c>
      <c r="G214" s="3">
        <v>15</v>
      </c>
      <c r="H214" s="3">
        <f t="shared" si="15"/>
        <v>0</v>
      </c>
      <c r="I214" s="6">
        <f>G214/E214</f>
        <v>1</v>
      </c>
      <c r="J214" s="30" t="s">
        <v>605</v>
      </c>
    </row>
    <row r="215" spans="1:10" ht="27">
      <c r="A215" s="47"/>
      <c r="B215" s="17" t="s">
        <v>306</v>
      </c>
      <c r="C215" s="65"/>
      <c r="D215" s="3">
        <v>15</v>
      </c>
      <c r="E215" s="3">
        <v>15</v>
      </c>
      <c r="F215" s="3">
        <v>15</v>
      </c>
      <c r="G215" s="3">
        <v>15</v>
      </c>
      <c r="H215" s="3">
        <f t="shared" si="15"/>
        <v>0</v>
      </c>
      <c r="I215" s="6">
        <f>G215/E215</f>
        <v>1</v>
      </c>
      <c r="J215" s="30"/>
    </row>
    <row r="216" spans="1:10" ht="66.75" customHeight="1">
      <c r="A216" s="47" t="s">
        <v>420</v>
      </c>
      <c r="B216" s="17" t="s">
        <v>292</v>
      </c>
      <c r="C216" s="65"/>
      <c r="D216" s="3">
        <v>16.4</v>
      </c>
      <c r="E216" s="3">
        <v>16.4</v>
      </c>
      <c r="F216" s="3">
        <v>16.4</v>
      </c>
      <c r="G216" s="3">
        <v>16.4</v>
      </c>
      <c r="H216" s="3">
        <f t="shared" si="15"/>
        <v>0</v>
      </c>
      <c r="I216" s="6">
        <f>G216/E216</f>
        <v>1</v>
      </c>
      <c r="J216" s="30" t="s">
        <v>606</v>
      </c>
    </row>
    <row r="217" spans="1:10" ht="27">
      <c r="A217" s="47"/>
      <c r="B217" s="17" t="s">
        <v>306</v>
      </c>
      <c r="C217" s="65"/>
      <c r="D217" s="3">
        <v>16.4</v>
      </c>
      <c r="E217" s="3">
        <v>16.4</v>
      </c>
      <c r="F217" s="3">
        <v>16.4</v>
      </c>
      <c r="G217" s="3">
        <v>16.4</v>
      </c>
      <c r="H217" s="3">
        <f t="shared" si="15"/>
        <v>0</v>
      </c>
      <c r="I217" s="6">
        <f>G217/E217</f>
        <v>1</v>
      </c>
      <c r="J217" s="30"/>
    </row>
    <row r="218" spans="1:10" ht="138" customHeight="1">
      <c r="A218" s="47" t="s">
        <v>421</v>
      </c>
      <c r="B218" s="17" t="s">
        <v>293</v>
      </c>
      <c r="C218" s="65"/>
      <c r="D218" s="3">
        <v>15.9</v>
      </c>
      <c r="E218" s="3">
        <v>0</v>
      </c>
      <c r="F218" s="3">
        <v>0</v>
      </c>
      <c r="G218" s="3">
        <v>0</v>
      </c>
      <c r="H218" s="3">
        <f t="shared" si="15"/>
        <v>0</v>
      </c>
      <c r="I218" s="6"/>
      <c r="J218" s="30" t="s">
        <v>635</v>
      </c>
    </row>
    <row r="219" spans="1:10" ht="27">
      <c r="A219" s="47"/>
      <c r="B219" s="17" t="s">
        <v>306</v>
      </c>
      <c r="C219" s="65"/>
      <c r="D219" s="3">
        <v>15.9</v>
      </c>
      <c r="E219" s="3">
        <v>0</v>
      </c>
      <c r="F219" s="3">
        <v>0</v>
      </c>
      <c r="G219" s="3">
        <v>0</v>
      </c>
      <c r="H219" s="3">
        <f t="shared" si="15"/>
        <v>0</v>
      </c>
      <c r="I219" s="6"/>
      <c r="J219" s="30"/>
    </row>
    <row r="220" spans="1:10" ht="91.5" customHeight="1">
      <c r="A220" s="47" t="s">
        <v>422</v>
      </c>
      <c r="B220" s="17" t="s">
        <v>294</v>
      </c>
      <c r="C220" s="65"/>
      <c r="D220" s="3">
        <v>125</v>
      </c>
      <c r="E220" s="3">
        <v>0</v>
      </c>
      <c r="F220" s="3">
        <v>0</v>
      </c>
      <c r="G220" s="3">
        <v>0</v>
      </c>
      <c r="H220" s="3">
        <f t="shared" si="15"/>
        <v>0</v>
      </c>
      <c r="I220" s="6"/>
      <c r="J220" s="30" t="s">
        <v>636</v>
      </c>
    </row>
    <row r="221" spans="1:10" ht="27">
      <c r="A221" s="47"/>
      <c r="B221" s="17" t="s">
        <v>306</v>
      </c>
      <c r="C221" s="65"/>
      <c r="D221" s="3">
        <v>50</v>
      </c>
      <c r="E221" s="3">
        <v>0</v>
      </c>
      <c r="F221" s="3">
        <v>0</v>
      </c>
      <c r="G221" s="3">
        <v>0</v>
      </c>
      <c r="H221" s="3">
        <f t="shared" si="15"/>
        <v>0</v>
      </c>
      <c r="I221" s="6"/>
      <c r="J221" s="30"/>
    </row>
    <row r="222" spans="1:10" ht="27">
      <c r="A222" s="47"/>
      <c r="B222" s="17" t="s">
        <v>307</v>
      </c>
      <c r="C222" s="65"/>
      <c r="D222" s="3">
        <v>75</v>
      </c>
      <c r="E222" s="3">
        <v>0</v>
      </c>
      <c r="F222" s="3">
        <v>0</v>
      </c>
      <c r="G222" s="3">
        <v>0</v>
      </c>
      <c r="H222" s="3">
        <f t="shared" si="15"/>
        <v>0</v>
      </c>
      <c r="I222" s="6"/>
      <c r="J222" s="1"/>
    </row>
    <row r="223" spans="1:10" ht="93" customHeight="1">
      <c r="A223" s="47" t="s">
        <v>423</v>
      </c>
      <c r="B223" s="17" t="s">
        <v>295</v>
      </c>
      <c r="C223" s="65"/>
      <c r="D223" s="3">
        <v>144.325</v>
      </c>
      <c r="E223" s="3">
        <v>0</v>
      </c>
      <c r="F223" s="3">
        <v>0</v>
      </c>
      <c r="G223" s="3">
        <v>0</v>
      </c>
      <c r="H223" s="3">
        <f t="shared" si="15"/>
        <v>0</v>
      </c>
      <c r="I223" s="6"/>
      <c r="J223" s="30" t="s">
        <v>636</v>
      </c>
    </row>
    <row r="224" spans="1:10" ht="27">
      <c r="A224" s="47"/>
      <c r="B224" s="17" t="s">
        <v>306</v>
      </c>
      <c r="C224" s="65"/>
      <c r="D224" s="3">
        <v>64.625</v>
      </c>
      <c r="E224" s="3">
        <v>0</v>
      </c>
      <c r="F224" s="3">
        <v>0</v>
      </c>
      <c r="G224" s="3">
        <v>0</v>
      </c>
      <c r="H224" s="3">
        <f t="shared" si="15"/>
        <v>0</v>
      </c>
      <c r="I224" s="6"/>
      <c r="J224" s="1"/>
    </row>
    <row r="225" spans="1:10" ht="27">
      <c r="A225" s="47"/>
      <c r="B225" s="17" t="s">
        <v>307</v>
      </c>
      <c r="C225" s="65"/>
      <c r="D225" s="3">
        <v>79.7</v>
      </c>
      <c r="E225" s="3">
        <v>0</v>
      </c>
      <c r="F225" s="3">
        <v>0</v>
      </c>
      <c r="G225" s="3">
        <v>0</v>
      </c>
      <c r="H225" s="3">
        <f t="shared" si="15"/>
        <v>0</v>
      </c>
      <c r="I225" s="6"/>
      <c r="J225" s="1"/>
    </row>
    <row r="226" spans="1:10" ht="45">
      <c r="A226" s="47" t="s">
        <v>354</v>
      </c>
      <c r="B226" s="17" t="s">
        <v>296</v>
      </c>
      <c r="C226" s="65"/>
      <c r="D226" s="3">
        <v>124.6</v>
      </c>
      <c r="E226" s="3">
        <v>0</v>
      </c>
      <c r="F226" s="3">
        <v>0</v>
      </c>
      <c r="G226" s="3">
        <v>0</v>
      </c>
      <c r="H226" s="3">
        <f t="shared" si="15"/>
        <v>0</v>
      </c>
      <c r="I226" s="6"/>
      <c r="J226" s="30" t="s">
        <v>636</v>
      </c>
    </row>
    <row r="227" spans="1:10" ht="27">
      <c r="A227" s="47"/>
      <c r="B227" s="17" t="s">
        <v>306</v>
      </c>
      <c r="C227" s="65"/>
      <c r="D227" s="3">
        <v>50</v>
      </c>
      <c r="E227" s="3">
        <v>0</v>
      </c>
      <c r="F227" s="3">
        <v>0</v>
      </c>
      <c r="G227" s="3">
        <v>0</v>
      </c>
      <c r="H227" s="3">
        <f t="shared" si="15"/>
        <v>0</v>
      </c>
      <c r="I227" s="6"/>
      <c r="J227" s="30"/>
    </row>
    <row r="228" spans="1:10" ht="27">
      <c r="A228" s="47"/>
      <c r="B228" s="17" t="s">
        <v>307</v>
      </c>
      <c r="C228" s="65"/>
      <c r="D228" s="3">
        <v>74.6</v>
      </c>
      <c r="E228" s="3">
        <v>0</v>
      </c>
      <c r="F228" s="3">
        <v>0</v>
      </c>
      <c r="G228" s="3">
        <v>0</v>
      </c>
      <c r="H228" s="3">
        <f t="shared" si="15"/>
        <v>0</v>
      </c>
      <c r="I228" s="6"/>
      <c r="J228" s="30"/>
    </row>
    <row r="229" spans="1:10" ht="112.5">
      <c r="A229" s="47" t="s">
        <v>399</v>
      </c>
      <c r="B229" s="17" t="s">
        <v>297</v>
      </c>
      <c r="C229" s="65"/>
      <c r="D229" s="3">
        <v>365.09</v>
      </c>
      <c r="E229" s="3">
        <v>0</v>
      </c>
      <c r="F229" s="3">
        <v>0</v>
      </c>
      <c r="G229" s="3">
        <v>0</v>
      </c>
      <c r="H229" s="3">
        <f t="shared" si="15"/>
        <v>0</v>
      </c>
      <c r="I229" s="6"/>
      <c r="J229" s="30" t="s">
        <v>636</v>
      </c>
    </row>
    <row r="230" spans="1:10" ht="27">
      <c r="A230" s="47"/>
      <c r="B230" s="17" t="s">
        <v>306</v>
      </c>
      <c r="C230" s="65"/>
      <c r="D230" s="3">
        <v>224.49</v>
      </c>
      <c r="E230" s="3">
        <v>0</v>
      </c>
      <c r="F230" s="3">
        <v>0</v>
      </c>
      <c r="G230" s="3">
        <v>0</v>
      </c>
      <c r="H230" s="3">
        <f t="shared" si="15"/>
        <v>0</v>
      </c>
      <c r="I230" s="6"/>
      <c r="J230" s="30"/>
    </row>
    <row r="231" spans="1:10" ht="27">
      <c r="A231" s="47"/>
      <c r="B231" s="17" t="s">
        <v>307</v>
      </c>
      <c r="C231" s="65"/>
      <c r="D231" s="3">
        <v>140.6</v>
      </c>
      <c r="E231" s="3">
        <v>0</v>
      </c>
      <c r="F231" s="3">
        <v>0</v>
      </c>
      <c r="G231" s="3">
        <v>0</v>
      </c>
      <c r="H231" s="3">
        <f t="shared" si="15"/>
        <v>0</v>
      </c>
      <c r="I231" s="6"/>
      <c r="J231" s="30"/>
    </row>
    <row r="232" spans="1:10" ht="67.5">
      <c r="A232" s="174" t="s">
        <v>380</v>
      </c>
      <c r="B232" s="16" t="s">
        <v>211</v>
      </c>
      <c r="C232" s="141"/>
      <c r="D232" s="102">
        <v>74707.42199999999</v>
      </c>
      <c r="E232" s="102">
        <v>33307.91455</v>
      </c>
      <c r="F232" s="102">
        <v>33307.91455</v>
      </c>
      <c r="G232" s="102">
        <v>33307.91455</v>
      </c>
      <c r="H232" s="102">
        <f t="shared" si="15"/>
        <v>0</v>
      </c>
      <c r="I232" s="166">
        <f aca="true" t="shared" si="17" ref="I232:I244">G232/E232</f>
        <v>1</v>
      </c>
      <c r="J232" s="167"/>
    </row>
    <row r="233" spans="1:10" ht="27">
      <c r="A233" s="47"/>
      <c r="B233" s="48" t="s">
        <v>306</v>
      </c>
      <c r="C233" s="65"/>
      <c r="D233" s="2">
        <v>74707.42199999999</v>
      </c>
      <c r="E233" s="2">
        <v>33307.91455</v>
      </c>
      <c r="F233" s="2">
        <v>33307.91455</v>
      </c>
      <c r="G233" s="2">
        <v>33307.91455</v>
      </c>
      <c r="H233" s="3">
        <f t="shared" si="15"/>
        <v>0</v>
      </c>
      <c r="I233" s="6">
        <f t="shared" si="17"/>
        <v>1</v>
      </c>
      <c r="J233" s="72"/>
    </row>
    <row r="234" spans="1:10" ht="67.5" customHeight="1">
      <c r="A234" s="47" t="s">
        <v>355</v>
      </c>
      <c r="B234" s="17" t="s">
        <v>298</v>
      </c>
      <c r="C234" s="65"/>
      <c r="D234" s="3">
        <v>72942.991</v>
      </c>
      <c r="E234" s="3">
        <v>32809.756</v>
      </c>
      <c r="F234" s="3">
        <v>32809.756</v>
      </c>
      <c r="G234" s="3">
        <v>32809.756</v>
      </c>
      <c r="H234" s="3">
        <f t="shared" si="15"/>
        <v>0</v>
      </c>
      <c r="I234" s="6">
        <f t="shared" si="17"/>
        <v>1</v>
      </c>
      <c r="J234" s="30" t="s">
        <v>637</v>
      </c>
    </row>
    <row r="235" spans="1:10" ht="120" customHeight="1">
      <c r="A235" s="47" t="s">
        <v>387</v>
      </c>
      <c r="B235" s="17" t="s">
        <v>281</v>
      </c>
      <c r="C235" s="65"/>
      <c r="D235" s="3">
        <v>1764.431</v>
      </c>
      <c r="E235" s="3">
        <v>498.15855</v>
      </c>
      <c r="F235" s="3">
        <v>498.15855</v>
      </c>
      <c r="G235" s="3">
        <v>498.15855</v>
      </c>
      <c r="H235" s="3">
        <f t="shared" si="15"/>
        <v>0</v>
      </c>
      <c r="I235" s="6">
        <f t="shared" si="17"/>
        <v>1</v>
      </c>
      <c r="J235" s="30" t="s">
        <v>638</v>
      </c>
    </row>
    <row r="236" spans="1:10" ht="45">
      <c r="A236" s="174" t="s">
        <v>381</v>
      </c>
      <c r="B236" s="16" t="s">
        <v>212</v>
      </c>
      <c r="C236" s="141"/>
      <c r="D236" s="102">
        <v>3245.634</v>
      </c>
      <c r="E236" s="102">
        <v>1994.4675900000002</v>
      </c>
      <c r="F236" s="102">
        <v>1994.4675900000002</v>
      </c>
      <c r="G236" s="102">
        <v>1994.4675900000002</v>
      </c>
      <c r="H236" s="102">
        <f t="shared" si="15"/>
        <v>0</v>
      </c>
      <c r="I236" s="166">
        <f t="shared" si="17"/>
        <v>1</v>
      </c>
      <c r="J236" s="172"/>
    </row>
    <row r="237" spans="1:10" ht="27">
      <c r="A237" s="47"/>
      <c r="B237" s="48" t="s">
        <v>306</v>
      </c>
      <c r="C237" s="65"/>
      <c r="D237" s="2">
        <v>1596.614</v>
      </c>
      <c r="E237" s="2">
        <v>607.08159</v>
      </c>
      <c r="F237" s="2">
        <v>607.08159</v>
      </c>
      <c r="G237" s="2">
        <v>607.08159</v>
      </c>
      <c r="H237" s="3">
        <f t="shared" si="15"/>
        <v>0</v>
      </c>
      <c r="I237" s="6">
        <f t="shared" si="17"/>
        <v>1</v>
      </c>
      <c r="J237" s="74"/>
    </row>
    <row r="238" spans="1:10" ht="27">
      <c r="A238" s="47"/>
      <c r="B238" s="48" t="s">
        <v>307</v>
      </c>
      <c r="C238" s="65"/>
      <c r="D238" s="2">
        <v>1649.02</v>
      </c>
      <c r="E238" s="2">
        <v>1387.3860000000002</v>
      </c>
      <c r="F238" s="2">
        <v>1387.3860000000002</v>
      </c>
      <c r="G238" s="2">
        <v>1387.3860000000002</v>
      </c>
      <c r="H238" s="3">
        <f t="shared" si="15"/>
        <v>0</v>
      </c>
      <c r="I238" s="6">
        <f t="shared" si="17"/>
        <v>1</v>
      </c>
      <c r="J238" s="74"/>
    </row>
    <row r="239" spans="1:10" ht="113.25" customHeight="1">
      <c r="A239" s="47" t="s">
        <v>388</v>
      </c>
      <c r="B239" s="17" t="s">
        <v>299</v>
      </c>
      <c r="C239" s="65"/>
      <c r="D239" s="3">
        <v>2541.254</v>
      </c>
      <c r="E239" s="3">
        <v>1787.3010000000002</v>
      </c>
      <c r="F239" s="3">
        <v>1787.3010000000002</v>
      </c>
      <c r="G239" s="3">
        <v>1787.3010000000002</v>
      </c>
      <c r="H239" s="3">
        <f t="shared" si="15"/>
        <v>0</v>
      </c>
      <c r="I239" s="6">
        <f t="shared" si="17"/>
        <v>1</v>
      </c>
      <c r="J239" s="30" t="s">
        <v>134</v>
      </c>
    </row>
    <row r="240" spans="1:10" ht="27">
      <c r="A240" s="47"/>
      <c r="B240" s="17" t="s">
        <v>306</v>
      </c>
      <c r="C240" s="65"/>
      <c r="D240" s="3">
        <v>986.054</v>
      </c>
      <c r="E240" s="3">
        <v>446.825</v>
      </c>
      <c r="F240" s="3">
        <v>446.825</v>
      </c>
      <c r="G240" s="3">
        <v>446.825</v>
      </c>
      <c r="H240" s="3">
        <f t="shared" si="15"/>
        <v>0</v>
      </c>
      <c r="I240" s="6">
        <f t="shared" si="17"/>
        <v>1</v>
      </c>
      <c r="J240" s="30"/>
    </row>
    <row r="241" spans="1:10" ht="27">
      <c r="A241" s="47"/>
      <c r="B241" s="17" t="s">
        <v>307</v>
      </c>
      <c r="C241" s="65"/>
      <c r="D241" s="3">
        <v>1555.2</v>
      </c>
      <c r="E241" s="3">
        <v>1340.476</v>
      </c>
      <c r="F241" s="3">
        <v>1340.476</v>
      </c>
      <c r="G241" s="3">
        <v>1340.476</v>
      </c>
      <c r="H241" s="3">
        <f t="shared" si="15"/>
        <v>0</v>
      </c>
      <c r="I241" s="6">
        <f t="shared" si="17"/>
        <v>1</v>
      </c>
      <c r="J241" s="30"/>
    </row>
    <row r="242" spans="1:10" ht="105.75" customHeight="1">
      <c r="A242" s="47" t="s">
        <v>427</v>
      </c>
      <c r="B242" s="17" t="s">
        <v>300</v>
      </c>
      <c r="C242" s="65"/>
      <c r="D242" s="3">
        <v>704.38</v>
      </c>
      <c r="E242" s="3">
        <v>207.16658999999999</v>
      </c>
      <c r="F242" s="3">
        <v>207.16658999999999</v>
      </c>
      <c r="G242" s="3">
        <v>207.16658999999999</v>
      </c>
      <c r="H242" s="3">
        <f t="shared" si="15"/>
        <v>0</v>
      </c>
      <c r="I242" s="6">
        <f t="shared" si="17"/>
        <v>1</v>
      </c>
      <c r="J242" s="30" t="s">
        <v>282</v>
      </c>
    </row>
    <row r="243" spans="1:10" ht="27">
      <c r="A243" s="47"/>
      <c r="B243" s="17" t="s">
        <v>306</v>
      </c>
      <c r="C243" s="65"/>
      <c r="D243" s="3">
        <v>610.56</v>
      </c>
      <c r="E243" s="3">
        <v>160.25659</v>
      </c>
      <c r="F243" s="3">
        <v>160.25659</v>
      </c>
      <c r="G243" s="3">
        <v>160.25659</v>
      </c>
      <c r="H243" s="3">
        <f t="shared" si="15"/>
        <v>0</v>
      </c>
      <c r="I243" s="6">
        <f t="shared" si="17"/>
        <v>1</v>
      </c>
      <c r="J243" s="30"/>
    </row>
    <row r="244" spans="1:10" ht="27">
      <c r="A244" s="47"/>
      <c r="B244" s="17" t="s">
        <v>307</v>
      </c>
      <c r="C244" s="65"/>
      <c r="D244" s="3">
        <v>93.82</v>
      </c>
      <c r="E244" s="3">
        <v>46.91</v>
      </c>
      <c r="F244" s="3">
        <v>46.91</v>
      </c>
      <c r="G244" s="3">
        <v>46.91</v>
      </c>
      <c r="H244" s="3">
        <f t="shared" si="15"/>
        <v>0</v>
      </c>
      <c r="I244" s="6">
        <f t="shared" si="17"/>
        <v>1</v>
      </c>
      <c r="J244" s="30"/>
    </row>
    <row r="245" spans="1:10" ht="27">
      <c r="A245" s="46"/>
      <c r="B245" s="17"/>
      <c r="C245" s="67"/>
      <c r="D245" s="3"/>
      <c r="E245" s="3"/>
      <c r="F245" s="3"/>
      <c r="G245" s="3"/>
      <c r="H245" s="3"/>
      <c r="I245" s="6"/>
      <c r="J245" s="1"/>
    </row>
    <row r="246" spans="1:10" ht="90">
      <c r="A246" s="45" t="s">
        <v>535</v>
      </c>
      <c r="B246" s="33" t="s">
        <v>132</v>
      </c>
      <c r="C246" s="66"/>
      <c r="D246" s="31">
        <v>86944.56</v>
      </c>
      <c r="E246" s="31">
        <v>28636.31815</v>
      </c>
      <c r="F246" s="31">
        <v>26504.080359999996</v>
      </c>
      <c r="G246" s="31">
        <v>26504.080359999996</v>
      </c>
      <c r="H246" s="31">
        <f aca="true" t="shared" si="18" ref="H246:H280">G246-E246</f>
        <v>-2132.237790000003</v>
      </c>
      <c r="I246" s="127">
        <f aca="true" t="shared" si="19" ref="I246:I258">G246/E246</f>
        <v>0.9255407842994647</v>
      </c>
      <c r="J246" s="129"/>
    </row>
    <row r="247" spans="1:10" s="34" customFormat="1" ht="27">
      <c r="A247" s="46"/>
      <c r="B247" s="48" t="s">
        <v>306</v>
      </c>
      <c r="C247" s="65"/>
      <c r="D247" s="2">
        <v>86944.56</v>
      </c>
      <c r="E247" s="2">
        <v>28636.31815</v>
      </c>
      <c r="F247" s="2">
        <v>26504.080359999996</v>
      </c>
      <c r="G247" s="2">
        <v>26504.080359999996</v>
      </c>
      <c r="H247" s="2">
        <f t="shared" si="18"/>
        <v>-2132.237790000003</v>
      </c>
      <c r="I247" s="10">
        <f t="shared" si="19"/>
        <v>0.9255407842994647</v>
      </c>
      <c r="J247" s="130"/>
    </row>
    <row r="248" spans="1:10" ht="67.5">
      <c r="A248" s="174" t="s">
        <v>382</v>
      </c>
      <c r="B248" s="16" t="s">
        <v>546</v>
      </c>
      <c r="C248" s="141"/>
      <c r="D248" s="102">
        <v>63669.43</v>
      </c>
      <c r="E248" s="102">
        <v>21430.29926</v>
      </c>
      <c r="F248" s="102">
        <v>19878.13356</v>
      </c>
      <c r="G248" s="102">
        <v>19878.13356</v>
      </c>
      <c r="H248" s="102">
        <f t="shared" si="18"/>
        <v>-1552.1657000000014</v>
      </c>
      <c r="I248" s="166">
        <f t="shared" si="19"/>
        <v>0.9275714407359144</v>
      </c>
      <c r="J248" s="173"/>
    </row>
    <row r="249" spans="1:10" ht="60.75">
      <c r="A249" s="47" t="s">
        <v>287</v>
      </c>
      <c r="B249" s="17" t="s">
        <v>508</v>
      </c>
      <c r="C249" s="67"/>
      <c r="D249" s="3">
        <v>21149.58</v>
      </c>
      <c r="E249" s="3">
        <v>0</v>
      </c>
      <c r="F249" s="3">
        <v>0</v>
      </c>
      <c r="G249" s="3">
        <v>0</v>
      </c>
      <c r="H249" s="3">
        <f t="shared" si="18"/>
        <v>0</v>
      </c>
      <c r="I249" s="6" t="e">
        <f t="shared" si="19"/>
        <v>#DIV/0!</v>
      </c>
      <c r="J249" s="30" t="s">
        <v>315</v>
      </c>
    </row>
    <row r="250" spans="1:10" ht="112.5" customHeight="1">
      <c r="A250" s="47" t="s">
        <v>415</v>
      </c>
      <c r="B250" s="17" t="s">
        <v>509</v>
      </c>
      <c r="C250" s="67"/>
      <c r="D250" s="3">
        <v>7948</v>
      </c>
      <c r="E250" s="3">
        <v>4797.03706</v>
      </c>
      <c r="F250" s="3">
        <v>3568.84349</v>
      </c>
      <c r="G250" s="3">
        <v>3568.84349</v>
      </c>
      <c r="H250" s="3">
        <f t="shared" si="18"/>
        <v>-1228.1935699999995</v>
      </c>
      <c r="I250" s="6">
        <f t="shared" si="19"/>
        <v>0.7439682965467855</v>
      </c>
      <c r="J250" s="30" t="s">
        <v>607</v>
      </c>
    </row>
    <row r="251" spans="1:10" ht="91.5" customHeight="1">
      <c r="A251" s="47" t="s">
        <v>416</v>
      </c>
      <c r="B251" s="17" t="s">
        <v>510</v>
      </c>
      <c r="C251" s="67"/>
      <c r="D251" s="3">
        <v>451</v>
      </c>
      <c r="E251" s="3">
        <v>60</v>
      </c>
      <c r="F251" s="3">
        <v>60</v>
      </c>
      <c r="G251" s="3">
        <v>60</v>
      </c>
      <c r="H251" s="3">
        <f t="shared" si="18"/>
        <v>0</v>
      </c>
      <c r="I251" s="6">
        <f t="shared" si="19"/>
        <v>1</v>
      </c>
      <c r="J251" s="30" t="s">
        <v>316</v>
      </c>
    </row>
    <row r="252" spans="1:10" ht="174" customHeight="1">
      <c r="A252" s="47" t="s">
        <v>417</v>
      </c>
      <c r="B252" s="17" t="s">
        <v>511</v>
      </c>
      <c r="C252" s="67"/>
      <c r="D252" s="3">
        <v>504.55</v>
      </c>
      <c r="E252" s="3">
        <v>50</v>
      </c>
      <c r="F252" s="3">
        <v>0</v>
      </c>
      <c r="G252" s="3">
        <v>0</v>
      </c>
      <c r="H252" s="3">
        <f t="shared" si="18"/>
        <v>-50</v>
      </c>
      <c r="I252" s="6">
        <f t="shared" si="19"/>
        <v>0</v>
      </c>
      <c r="J252" s="30" t="s">
        <v>608</v>
      </c>
    </row>
    <row r="253" spans="1:10" ht="90">
      <c r="A253" s="47" t="s">
        <v>418</v>
      </c>
      <c r="B253" s="17" t="s">
        <v>512</v>
      </c>
      <c r="C253" s="67"/>
      <c r="D253" s="3">
        <v>173.2</v>
      </c>
      <c r="E253" s="3">
        <v>100</v>
      </c>
      <c r="F253" s="3">
        <v>0</v>
      </c>
      <c r="G253" s="3">
        <v>0</v>
      </c>
      <c r="H253" s="3">
        <f t="shared" si="18"/>
        <v>-100</v>
      </c>
      <c r="I253" s="6">
        <f t="shared" si="19"/>
        <v>0</v>
      </c>
      <c r="J253" s="30" t="s">
        <v>284</v>
      </c>
    </row>
    <row r="254" spans="1:10" ht="112.5">
      <c r="A254" s="47" t="s">
        <v>419</v>
      </c>
      <c r="B254" s="17" t="s">
        <v>513</v>
      </c>
      <c r="C254" s="67"/>
      <c r="D254" s="3">
        <v>711.7</v>
      </c>
      <c r="E254" s="3">
        <v>100</v>
      </c>
      <c r="F254" s="3">
        <v>49.75665</v>
      </c>
      <c r="G254" s="3">
        <v>49.75665</v>
      </c>
      <c r="H254" s="3">
        <f t="shared" si="18"/>
        <v>-50.24335</v>
      </c>
      <c r="I254" s="6">
        <f t="shared" si="19"/>
        <v>0.4975665</v>
      </c>
      <c r="J254" s="30" t="s">
        <v>283</v>
      </c>
    </row>
    <row r="255" spans="1:10" ht="101.25">
      <c r="A255" s="47" t="s">
        <v>420</v>
      </c>
      <c r="B255" s="17" t="s">
        <v>514</v>
      </c>
      <c r="C255" s="67"/>
      <c r="D255" s="3">
        <v>1676</v>
      </c>
      <c r="E255" s="3">
        <v>50</v>
      </c>
      <c r="F255" s="3">
        <v>36</v>
      </c>
      <c r="G255" s="3">
        <v>36</v>
      </c>
      <c r="H255" s="3">
        <f t="shared" si="18"/>
        <v>-14</v>
      </c>
      <c r="I255" s="6">
        <f t="shared" si="19"/>
        <v>0.72</v>
      </c>
      <c r="J255" s="30" t="s">
        <v>285</v>
      </c>
    </row>
    <row r="256" spans="1:10" ht="45">
      <c r="A256" s="47" t="s">
        <v>421</v>
      </c>
      <c r="B256" s="17" t="s">
        <v>515</v>
      </c>
      <c r="C256" s="67"/>
      <c r="D256" s="3">
        <v>30318.4</v>
      </c>
      <c r="E256" s="3">
        <v>16021.672199999999</v>
      </c>
      <c r="F256" s="3">
        <v>16021.672199999999</v>
      </c>
      <c r="G256" s="3">
        <v>16021.672199999999</v>
      </c>
      <c r="H256" s="3">
        <f t="shared" si="18"/>
        <v>0</v>
      </c>
      <c r="I256" s="6">
        <f t="shared" si="19"/>
        <v>1</v>
      </c>
      <c r="J256" s="30" t="s">
        <v>316</v>
      </c>
    </row>
    <row r="257" spans="1:10" ht="67.5">
      <c r="A257" s="47" t="s">
        <v>422</v>
      </c>
      <c r="B257" s="17" t="s">
        <v>516</v>
      </c>
      <c r="C257" s="67"/>
      <c r="D257" s="3">
        <v>30</v>
      </c>
      <c r="E257" s="3">
        <v>1.59</v>
      </c>
      <c r="F257" s="3">
        <v>1.59</v>
      </c>
      <c r="G257" s="3">
        <v>1.59</v>
      </c>
      <c r="H257" s="3">
        <f t="shared" si="18"/>
        <v>0</v>
      </c>
      <c r="I257" s="6">
        <f t="shared" si="19"/>
        <v>1</v>
      </c>
      <c r="J257" s="30" t="s">
        <v>651</v>
      </c>
    </row>
    <row r="258" spans="1:10" ht="67.5">
      <c r="A258" s="47" t="s">
        <v>423</v>
      </c>
      <c r="B258" s="17" t="s">
        <v>517</v>
      </c>
      <c r="C258" s="67"/>
      <c r="D258" s="3">
        <v>707</v>
      </c>
      <c r="E258" s="3">
        <v>250</v>
      </c>
      <c r="F258" s="3">
        <v>140.27122</v>
      </c>
      <c r="G258" s="3">
        <v>140.27122</v>
      </c>
      <c r="H258" s="3">
        <f t="shared" si="18"/>
        <v>-109.72878</v>
      </c>
      <c r="I258" s="6">
        <f t="shared" si="19"/>
        <v>0.56108488</v>
      </c>
      <c r="J258" s="30" t="s">
        <v>652</v>
      </c>
    </row>
    <row r="259" spans="1:10" ht="67.5">
      <c r="A259" s="47" t="s">
        <v>354</v>
      </c>
      <c r="B259" s="17" t="s">
        <v>518</v>
      </c>
      <c r="C259" s="67"/>
      <c r="D259" s="3">
        <v>0</v>
      </c>
      <c r="E259" s="3">
        <v>0</v>
      </c>
      <c r="F259" s="3">
        <v>0</v>
      </c>
      <c r="G259" s="3">
        <v>0</v>
      </c>
      <c r="H259" s="3">
        <f t="shared" si="18"/>
        <v>0</v>
      </c>
      <c r="I259" s="6"/>
      <c r="J259" s="30" t="s">
        <v>653</v>
      </c>
    </row>
    <row r="260" spans="1:10" ht="67.5">
      <c r="A260" s="174" t="s">
        <v>383</v>
      </c>
      <c r="B260" s="16" t="s">
        <v>547</v>
      </c>
      <c r="C260" s="141"/>
      <c r="D260" s="102">
        <v>1658.03</v>
      </c>
      <c r="E260" s="102">
        <v>650.1990000000001</v>
      </c>
      <c r="F260" s="102">
        <v>542.599</v>
      </c>
      <c r="G260" s="102">
        <v>542.599</v>
      </c>
      <c r="H260" s="102">
        <f t="shared" si="18"/>
        <v>-107.60000000000002</v>
      </c>
      <c r="I260" s="166">
        <f>G260/E260</f>
        <v>0.8345122031870242</v>
      </c>
      <c r="J260" s="173"/>
    </row>
    <row r="261" spans="1:10" ht="96" customHeight="1">
      <c r="A261" s="47" t="s">
        <v>399</v>
      </c>
      <c r="B261" s="17" t="s">
        <v>519</v>
      </c>
      <c r="C261" s="67"/>
      <c r="D261" s="3">
        <v>156.18</v>
      </c>
      <c r="E261" s="3">
        <v>146.199</v>
      </c>
      <c r="F261" s="3">
        <v>38.599</v>
      </c>
      <c r="G261" s="3">
        <v>38.599</v>
      </c>
      <c r="H261" s="3">
        <f t="shared" si="18"/>
        <v>-107.60000000000002</v>
      </c>
      <c r="I261" s="6">
        <f>G261/E261</f>
        <v>0.26401685374044964</v>
      </c>
      <c r="J261" s="30" t="s">
        <v>286</v>
      </c>
    </row>
    <row r="262" spans="1:10" ht="67.5">
      <c r="A262" s="47" t="s">
        <v>355</v>
      </c>
      <c r="B262" s="17" t="s">
        <v>520</v>
      </c>
      <c r="C262" s="67"/>
      <c r="D262" s="3">
        <v>520.35</v>
      </c>
      <c r="E262" s="3">
        <v>504</v>
      </c>
      <c r="F262" s="3">
        <v>504</v>
      </c>
      <c r="G262" s="3">
        <v>504</v>
      </c>
      <c r="H262" s="3">
        <f t="shared" si="18"/>
        <v>0</v>
      </c>
      <c r="I262" s="6">
        <f>G262/E262</f>
        <v>1</v>
      </c>
      <c r="J262" s="30" t="s">
        <v>316</v>
      </c>
    </row>
    <row r="263" spans="1:10" ht="45">
      <c r="A263" s="47" t="s">
        <v>387</v>
      </c>
      <c r="B263" s="17" t="s">
        <v>521</v>
      </c>
      <c r="C263" s="67"/>
      <c r="D263" s="3">
        <v>0</v>
      </c>
      <c r="E263" s="3">
        <v>0</v>
      </c>
      <c r="F263" s="3">
        <v>0</v>
      </c>
      <c r="G263" s="3">
        <v>0</v>
      </c>
      <c r="H263" s="3">
        <f t="shared" si="18"/>
        <v>0</v>
      </c>
      <c r="I263" s="6"/>
      <c r="J263" s="30" t="s">
        <v>654</v>
      </c>
    </row>
    <row r="264" spans="1:10" ht="114" customHeight="1">
      <c r="A264" s="47" t="s">
        <v>388</v>
      </c>
      <c r="B264" s="17" t="s">
        <v>522</v>
      </c>
      <c r="C264" s="67"/>
      <c r="D264" s="3">
        <v>440.5</v>
      </c>
      <c r="E264" s="3">
        <v>0</v>
      </c>
      <c r="F264" s="3">
        <v>0</v>
      </c>
      <c r="G264" s="3">
        <v>0</v>
      </c>
      <c r="H264" s="3">
        <f t="shared" si="18"/>
        <v>0</v>
      </c>
      <c r="I264" s="6"/>
      <c r="J264" s="30" t="s">
        <v>655</v>
      </c>
    </row>
    <row r="265" spans="1:10" ht="67.5">
      <c r="A265" s="47" t="s">
        <v>427</v>
      </c>
      <c r="B265" s="17" t="s">
        <v>523</v>
      </c>
      <c r="C265" s="67"/>
      <c r="D265" s="3">
        <v>459.5</v>
      </c>
      <c r="E265" s="3">
        <v>0</v>
      </c>
      <c r="F265" s="3">
        <v>0</v>
      </c>
      <c r="G265" s="3">
        <v>0</v>
      </c>
      <c r="H265" s="3">
        <f t="shared" si="18"/>
        <v>0</v>
      </c>
      <c r="I265" s="6"/>
      <c r="J265" s="30" t="s">
        <v>655</v>
      </c>
    </row>
    <row r="266" spans="1:10" ht="67.5">
      <c r="A266" s="47" t="s">
        <v>150</v>
      </c>
      <c r="B266" s="17" t="s">
        <v>242</v>
      </c>
      <c r="C266" s="67"/>
      <c r="D266" s="3">
        <v>81.5</v>
      </c>
      <c r="E266" s="3">
        <v>0</v>
      </c>
      <c r="F266" s="3"/>
      <c r="G266" s="3"/>
      <c r="H266" s="3">
        <f t="shared" si="18"/>
        <v>0</v>
      </c>
      <c r="I266" s="6"/>
      <c r="J266" s="30" t="s">
        <v>655</v>
      </c>
    </row>
    <row r="267" spans="1:10" ht="45">
      <c r="A267" s="174" t="s">
        <v>384</v>
      </c>
      <c r="B267" s="16" t="s">
        <v>133</v>
      </c>
      <c r="C267" s="141"/>
      <c r="D267" s="102">
        <v>7150</v>
      </c>
      <c r="E267" s="102">
        <v>722.8</v>
      </c>
      <c r="F267" s="102">
        <v>472.8</v>
      </c>
      <c r="G267" s="102">
        <v>472.8</v>
      </c>
      <c r="H267" s="102">
        <f t="shared" si="18"/>
        <v>-249.99999999999994</v>
      </c>
      <c r="I267" s="166">
        <f>G267/E267</f>
        <v>0.6541228555617046</v>
      </c>
      <c r="J267" s="173"/>
    </row>
    <row r="268" spans="1:10" ht="67.5">
      <c r="A268" s="47" t="s">
        <v>151</v>
      </c>
      <c r="B268" s="17" t="s">
        <v>243</v>
      </c>
      <c r="C268" s="67"/>
      <c r="D268" s="3">
        <v>2050</v>
      </c>
      <c r="E268" s="3">
        <v>0</v>
      </c>
      <c r="F268" s="3">
        <v>0</v>
      </c>
      <c r="G268" s="3">
        <v>0</v>
      </c>
      <c r="H268" s="3">
        <f t="shared" si="18"/>
        <v>0</v>
      </c>
      <c r="I268" s="6"/>
      <c r="J268" s="30" t="s">
        <v>655</v>
      </c>
    </row>
    <row r="269" spans="1:10" ht="90">
      <c r="A269" s="47" t="s">
        <v>25</v>
      </c>
      <c r="B269" s="17" t="s">
        <v>244</v>
      </c>
      <c r="C269" s="67"/>
      <c r="D269" s="3">
        <v>100</v>
      </c>
      <c r="E269" s="3">
        <v>0</v>
      </c>
      <c r="F269" s="3">
        <v>0</v>
      </c>
      <c r="G269" s="3">
        <v>0</v>
      </c>
      <c r="H269" s="3">
        <f t="shared" si="18"/>
        <v>0</v>
      </c>
      <c r="I269" s="6"/>
      <c r="J269" s="30" t="s">
        <v>655</v>
      </c>
    </row>
    <row r="270" spans="1:10" ht="67.5">
      <c r="A270" s="47" t="s">
        <v>26</v>
      </c>
      <c r="B270" s="17" t="s">
        <v>245</v>
      </c>
      <c r="C270" s="67"/>
      <c r="D270" s="3">
        <v>650</v>
      </c>
      <c r="E270" s="3">
        <v>0</v>
      </c>
      <c r="F270" s="3">
        <v>0</v>
      </c>
      <c r="G270" s="3">
        <v>0</v>
      </c>
      <c r="H270" s="3">
        <f t="shared" si="18"/>
        <v>0</v>
      </c>
      <c r="I270" s="6"/>
      <c r="J270" s="30" t="s">
        <v>655</v>
      </c>
    </row>
    <row r="271" spans="1:10" ht="168" customHeight="1">
      <c r="A271" s="47" t="s">
        <v>27</v>
      </c>
      <c r="B271" s="17" t="s">
        <v>246</v>
      </c>
      <c r="C271" s="67"/>
      <c r="D271" s="3">
        <v>1750</v>
      </c>
      <c r="E271" s="3">
        <v>722.8</v>
      </c>
      <c r="F271" s="3">
        <v>472.8</v>
      </c>
      <c r="G271" s="3">
        <v>472.8</v>
      </c>
      <c r="H271" s="3">
        <f t="shared" si="18"/>
        <v>-249.99999999999994</v>
      </c>
      <c r="I271" s="6">
        <f>G271/E271</f>
        <v>0.6541228555617046</v>
      </c>
      <c r="J271" s="30" t="s">
        <v>609</v>
      </c>
    </row>
    <row r="272" spans="1:10" ht="67.5">
      <c r="A272" s="47" t="s">
        <v>28</v>
      </c>
      <c r="B272" s="17" t="s">
        <v>247</v>
      </c>
      <c r="C272" s="67"/>
      <c r="D272" s="3">
        <v>600</v>
      </c>
      <c r="E272" s="3">
        <v>0</v>
      </c>
      <c r="F272" s="3">
        <v>0</v>
      </c>
      <c r="G272" s="3">
        <v>0</v>
      </c>
      <c r="H272" s="3">
        <f t="shared" si="18"/>
        <v>0</v>
      </c>
      <c r="I272" s="6"/>
      <c r="J272" s="30" t="s">
        <v>655</v>
      </c>
    </row>
    <row r="273" spans="1:10" ht="141" customHeight="1">
      <c r="A273" s="47" t="s">
        <v>29</v>
      </c>
      <c r="B273" s="17" t="s">
        <v>248</v>
      </c>
      <c r="C273" s="67"/>
      <c r="D273" s="3">
        <v>2000</v>
      </c>
      <c r="E273" s="3">
        <v>0</v>
      </c>
      <c r="F273" s="3">
        <v>0</v>
      </c>
      <c r="G273" s="3">
        <v>0</v>
      </c>
      <c r="H273" s="3">
        <f t="shared" si="18"/>
        <v>0</v>
      </c>
      <c r="I273" s="6"/>
      <c r="J273" s="30" t="s">
        <v>655</v>
      </c>
    </row>
    <row r="274" spans="1:10" ht="112.5">
      <c r="A274" s="174" t="s">
        <v>385</v>
      </c>
      <c r="B274" s="16" t="s">
        <v>338</v>
      </c>
      <c r="C274" s="141"/>
      <c r="D274" s="102">
        <v>14467.1</v>
      </c>
      <c r="E274" s="102">
        <v>5833.0198900000005</v>
      </c>
      <c r="F274" s="102">
        <v>5610.5478</v>
      </c>
      <c r="G274" s="102">
        <v>5610.5478</v>
      </c>
      <c r="H274" s="102">
        <f t="shared" si="18"/>
        <v>-222.4720900000002</v>
      </c>
      <c r="I274" s="166">
        <f aca="true" t="shared" si="20" ref="I274:I280">G274/E274</f>
        <v>0.9618598780399495</v>
      </c>
      <c r="J274" s="173"/>
    </row>
    <row r="275" spans="1:10" ht="60.75">
      <c r="A275" s="47" t="s">
        <v>30</v>
      </c>
      <c r="B275" s="17" t="s">
        <v>249</v>
      </c>
      <c r="C275" s="67"/>
      <c r="D275" s="3">
        <v>10.9</v>
      </c>
      <c r="E275" s="3">
        <v>10.89</v>
      </c>
      <c r="F275" s="3">
        <v>7.15</v>
      </c>
      <c r="G275" s="3">
        <v>7.15</v>
      </c>
      <c r="H275" s="3">
        <f t="shared" si="18"/>
        <v>-3.74</v>
      </c>
      <c r="I275" s="6">
        <f t="shared" si="20"/>
        <v>0.6565656565656566</v>
      </c>
      <c r="J275" s="30" t="s">
        <v>656</v>
      </c>
    </row>
    <row r="276" spans="1:10" ht="45">
      <c r="A276" s="47" t="s">
        <v>31</v>
      </c>
      <c r="B276" s="17" t="s">
        <v>250</v>
      </c>
      <c r="C276" s="67"/>
      <c r="D276" s="3">
        <v>20</v>
      </c>
      <c r="E276" s="3">
        <v>5.6</v>
      </c>
      <c r="F276" s="3">
        <v>5.6</v>
      </c>
      <c r="G276" s="3">
        <v>5.6</v>
      </c>
      <c r="H276" s="3">
        <f t="shared" si="18"/>
        <v>0</v>
      </c>
      <c r="I276" s="6">
        <f t="shared" si="20"/>
        <v>1</v>
      </c>
      <c r="J276" s="30" t="s">
        <v>316</v>
      </c>
    </row>
    <row r="277" spans="1:10" ht="88.5" customHeight="1">
      <c r="A277" s="47" t="s">
        <v>32</v>
      </c>
      <c r="B277" s="17" t="s">
        <v>251</v>
      </c>
      <c r="C277" s="67"/>
      <c r="D277" s="3">
        <v>854.6</v>
      </c>
      <c r="E277" s="3">
        <v>24.41589</v>
      </c>
      <c r="F277" s="3">
        <v>24.41589</v>
      </c>
      <c r="G277" s="3">
        <v>24.41589</v>
      </c>
      <c r="H277" s="3">
        <f t="shared" si="18"/>
        <v>0</v>
      </c>
      <c r="I277" s="6">
        <f t="shared" si="20"/>
        <v>1</v>
      </c>
      <c r="J277" s="30" t="s">
        <v>316</v>
      </c>
    </row>
    <row r="278" spans="1:10" ht="297.75" customHeight="1">
      <c r="A278" s="47" t="s">
        <v>33</v>
      </c>
      <c r="B278" s="17" t="s">
        <v>252</v>
      </c>
      <c r="C278" s="67"/>
      <c r="D278" s="3">
        <v>12881.1</v>
      </c>
      <c r="E278" s="3">
        <v>5410</v>
      </c>
      <c r="F278" s="3">
        <v>5202.82196</v>
      </c>
      <c r="G278" s="3">
        <v>5202.82196</v>
      </c>
      <c r="H278" s="3">
        <f t="shared" si="18"/>
        <v>-207.17803999999978</v>
      </c>
      <c r="I278" s="6">
        <f t="shared" si="20"/>
        <v>0.9617046136783735</v>
      </c>
      <c r="J278" s="30" t="s">
        <v>610</v>
      </c>
    </row>
    <row r="279" spans="1:10" ht="121.5">
      <c r="A279" s="47" t="s">
        <v>34</v>
      </c>
      <c r="B279" s="17" t="s">
        <v>253</v>
      </c>
      <c r="C279" s="67"/>
      <c r="D279" s="3">
        <v>332.3</v>
      </c>
      <c r="E279" s="3">
        <v>166.14</v>
      </c>
      <c r="F279" s="3">
        <v>154.58595000000003</v>
      </c>
      <c r="G279" s="3">
        <v>154.58595000000003</v>
      </c>
      <c r="H279" s="3">
        <f t="shared" si="18"/>
        <v>-11.554049999999961</v>
      </c>
      <c r="I279" s="6">
        <f t="shared" si="20"/>
        <v>0.9304559407728424</v>
      </c>
      <c r="J279" s="30" t="s">
        <v>611</v>
      </c>
    </row>
    <row r="280" spans="1:10" ht="91.5" customHeight="1">
      <c r="A280" s="47" t="s">
        <v>35</v>
      </c>
      <c r="B280" s="17" t="s">
        <v>254</v>
      </c>
      <c r="C280" s="67"/>
      <c r="D280" s="3">
        <v>368.2</v>
      </c>
      <c r="E280" s="3">
        <v>215.974</v>
      </c>
      <c r="F280" s="3">
        <v>215.974</v>
      </c>
      <c r="G280" s="3">
        <v>215.974</v>
      </c>
      <c r="H280" s="3">
        <f t="shared" si="18"/>
        <v>0</v>
      </c>
      <c r="I280" s="6">
        <f t="shared" si="20"/>
        <v>1</v>
      </c>
      <c r="J280" s="30" t="s">
        <v>316</v>
      </c>
    </row>
    <row r="281" spans="1:10" ht="27">
      <c r="A281" s="46"/>
      <c r="B281" s="17"/>
      <c r="C281" s="67"/>
      <c r="D281" s="3"/>
      <c r="E281" s="3"/>
      <c r="F281" s="3"/>
      <c r="G281" s="3"/>
      <c r="H281" s="3"/>
      <c r="I281" s="6"/>
      <c r="J281" s="1"/>
    </row>
    <row r="282" spans="1:10" ht="90">
      <c r="A282" s="212" t="s">
        <v>536</v>
      </c>
      <c r="B282" s="49" t="s">
        <v>155</v>
      </c>
      <c r="C282" s="145"/>
      <c r="D282" s="18">
        <v>2697837.1763999998</v>
      </c>
      <c r="E282" s="18">
        <f>E283+E284+E285</f>
        <v>1305060.5822400001</v>
      </c>
      <c r="F282" s="18">
        <v>1258500.89061</v>
      </c>
      <c r="G282" s="18">
        <v>1258500.89061</v>
      </c>
      <c r="H282" s="31">
        <f>G282-E282</f>
        <v>-46559.69163000025</v>
      </c>
      <c r="I282" s="127">
        <f aca="true" t="shared" si="21" ref="I282:I313">G282/E282</f>
        <v>0.9643237315848698</v>
      </c>
      <c r="J282" s="88"/>
    </row>
    <row r="283" spans="1:10" ht="27">
      <c r="A283" s="213"/>
      <c r="B283" s="186" t="s">
        <v>306</v>
      </c>
      <c r="C283" s="202"/>
      <c r="D283" s="205">
        <v>816847.7614000001</v>
      </c>
      <c r="E283" s="205">
        <v>393381.89235000015</v>
      </c>
      <c r="F283" s="205">
        <v>374403.72141</v>
      </c>
      <c r="G283" s="205">
        <v>374403.72141</v>
      </c>
      <c r="H283" s="2">
        <f>G283-E283</f>
        <v>-18978.170940000156</v>
      </c>
      <c r="I283" s="10">
        <f t="shared" si="21"/>
        <v>0.9517563687880304</v>
      </c>
      <c r="J283" s="29"/>
    </row>
    <row r="284" spans="1:10" ht="27">
      <c r="A284" s="213"/>
      <c r="B284" s="186" t="s">
        <v>307</v>
      </c>
      <c r="C284" s="202"/>
      <c r="D284" s="205">
        <v>1727325.8</v>
      </c>
      <c r="E284" s="201">
        <v>834846.88289</v>
      </c>
      <c r="F284" s="205">
        <v>807265.3622000001</v>
      </c>
      <c r="G284" s="205">
        <v>807265.3622000001</v>
      </c>
      <c r="H284" s="2">
        <f>G284-E284</f>
        <v>-27581.520689999918</v>
      </c>
      <c r="I284" s="10">
        <f t="shared" si="21"/>
        <v>0.966962180424606</v>
      </c>
      <c r="J284" s="24"/>
    </row>
    <row r="285" spans="1:10" ht="27">
      <c r="A285" s="213"/>
      <c r="B285" s="186" t="s">
        <v>310</v>
      </c>
      <c r="C285" s="202"/>
      <c r="D285" s="205">
        <v>153663.615</v>
      </c>
      <c r="E285" s="205">
        <v>76831.807</v>
      </c>
      <c r="F285" s="205">
        <v>76831.807</v>
      </c>
      <c r="G285" s="205">
        <v>76831.807</v>
      </c>
      <c r="H285" s="2">
        <f>G285-E285</f>
        <v>0</v>
      </c>
      <c r="I285" s="10">
        <f t="shared" si="21"/>
        <v>1</v>
      </c>
      <c r="J285" s="24"/>
    </row>
    <row r="286" spans="1:10" ht="67.5">
      <c r="A286" s="214" t="s">
        <v>386</v>
      </c>
      <c r="B286" s="51" t="s">
        <v>461</v>
      </c>
      <c r="C286" s="147"/>
      <c r="D286" s="21">
        <v>2538436.2988</v>
      </c>
      <c r="E286" s="21">
        <f>E287+E288+E289</f>
        <v>1216042.23288</v>
      </c>
      <c r="F286" s="21">
        <v>1177431.96794</v>
      </c>
      <c r="G286" s="21">
        <v>1177431.96794</v>
      </c>
      <c r="H286" s="102">
        <f>G286-E286</f>
        <v>-38610.26494000014</v>
      </c>
      <c r="I286" s="166">
        <f t="shared" si="21"/>
        <v>0.968249240120092</v>
      </c>
      <c r="J286" s="25"/>
    </row>
    <row r="287" spans="1:10" ht="27">
      <c r="A287" s="213"/>
      <c r="B287" s="186" t="s">
        <v>306</v>
      </c>
      <c r="C287" s="202"/>
      <c r="D287" s="203">
        <v>718468.9027999999</v>
      </c>
      <c r="E287" s="203">
        <v>336666.7923500001</v>
      </c>
      <c r="F287" s="203">
        <v>320145.19003</v>
      </c>
      <c r="G287" s="203">
        <v>320145.19003</v>
      </c>
      <c r="H287" s="2">
        <f aca="true" t="shared" si="22" ref="H287:H318">G287-E287</f>
        <v>-16521.602320000122</v>
      </c>
      <c r="I287" s="10">
        <f t="shared" si="21"/>
        <v>0.950925952023138</v>
      </c>
      <c r="J287" s="24"/>
    </row>
    <row r="288" spans="1:10" ht="27">
      <c r="A288" s="213"/>
      <c r="B288" s="186" t="s">
        <v>307</v>
      </c>
      <c r="C288" s="202"/>
      <c r="D288" s="203">
        <v>1672772.1</v>
      </c>
      <c r="E288" s="209">
        <v>805777.79253</v>
      </c>
      <c r="F288" s="203">
        <v>783689.1299100001</v>
      </c>
      <c r="G288" s="203">
        <v>783689.1299100001</v>
      </c>
      <c r="H288" s="2">
        <f t="shared" si="22"/>
        <v>-22088.662619999843</v>
      </c>
      <c r="I288" s="10">
        <f t="shared" si="21"/>
        <v>0.9725871538968016</v>
      </c>
      <c r="J288" s="24"/>
    </row>
    <row r="289" spans="1:10" ht="27">
      <c r="A289" s="213"/>
      <c r="B289" s="186" t="s">
        <v>310</v>
      </c>
      <c r="C289" s="202"/>
      <c r="D289" s="203">
        <v>147195.296</v>
      </c>
      <c r="E289" s="203">
        <v>73597.648</v>
      </c>
      <c r="F289" s="203">
        <v>73597.648</v>
      </c>
      <c r="G289" s="203">
        <v>73597.648</v>
      </c>
      <c r="H289" s="2">
        <f t="shared" si="22"/>
        <v>0</v>
      </c>
      <c r="I289" s="10">
        <f t="shared" si="21"/>
        <v>1</v>
      </c>
      <c r="J289" s="241"/>
    </row>
    <row r="290" spans="1:10" ht="135">
      <c r="A290" s="213">
        <v>1</v>
      </c>
      <c r="B290" s="52" t="s">
        <v>302</v>
      </c>
      <c r="C290" s="148"/>
      <c r="D290" s="105">
        <v>485771.341</v>
      </c>
      <c r="E290" s="105">
        <v>243334.54200000002</v>
      </c>
      <c r="F290" s="105">
        <v>243334.54200000002</v>
      </c>
      <c r="G290" s="105">
        <v>243334.54200000002</v>
      </c>
      <c r="H290" s="3">
        <f t="shared" si="22"/>
        <v>0</v>
      </c>
      <c r="I290" s="6">
        <f t="shared" si="21"/>
        <v>1</v>
      </c>
      <c r="J290" s="24"/>
    </row>
    <row r="291" spans="1:10" ht="27">
      <c r="A291" s="213"/>
      <c r="B291" s="50" t="s">
        <v>156</v>
      </c>
      <c r="C291" s="146"/>
      <c r="D291" s="106">
        <v>338576.045</v>
      </c>
      <c r="E291" s="105">
        <v>169736.894</v>
      </c>
      <c r="F291" s="105">
        <v>169736.894</v>
      </c>
      <c r="G291" s="105">
        <v>169736.894</v>
      </c>
      <c r="H291" s="3">
        <f t="shared" si="22"/>
        <v>0</v>
      </c>
      <c r="I291" s="6">
        <f t="shared" si="21"/>
        <v>1</v>
      </c>
      <c r="J291" s="24"/>
    </row>
    <row r="292" spans="1:10" ht="27">
      <c r="A292" s="213"/>
      <c r="B292" s="50" t="s">
        <v>310</v>
      </c>
      <c r="C292" s="146"/>
      <c r="D292" s="106">
        <v>147195.296</v>
      </c>
      <c r="E292" s="105">
        <v>73597.648</v>
      </c>
      <c r="F292" s="105">
        <v>73597.648</v>
      </c>
      <c r="G292" s="105">
        <v>73597.648</v>
      </c>
      <c r="H292" s="3">
        <f t="shared" si="22"/>
        <v>0</v>
      </c>
      <c r="I292" s="6">
        <f t="shared" si="21"/>
        <v>1</v>
      </c>
      <c r="J292" s="24"/>
    </row>
    <row r="293" spans="1:10" ht="207" customHeight="1">
      <c r="A293" s="213">
        <v>2</v>
      </c>
      <c r="B293" s="53" t="s">
        <v>303</v>
      </c>
      <c r="C293" s="148"/>
      <c r="D293" s="105">
        <v>504537</v>
      </c>
      <c r="E293" s="105">
        <v>232358.967</v>
      </c>
      <c r="F293" s="105">
        <v>232358.967</v>
      </c>
      <c r="G293" s="105">
        <v>232358.967</v>
      </c>
      <c r="H293" s="3">
        <f t="shared" si="22"/>
        <v>0</v>
      </c>
      <c r="I293" s="6">
        <f t="shared" si="21"/>
        <v>1</v>
      </c>
      <c r="J293" s="24"/>
    </row>
    <row r="294" spans="1:10" ht="27">
      <c r="A294" s="213"/>
      <c r="B294" s="50" t="s">
        <v>157</v>
      </c>
      <c r="C294" s="146"/>
      <c r="D294" s="106">
        <v>504537</v>
      </c>
      <c r="E294" s="105">
        <v>232358.967</v>
      </c>
      <c r="F294" s="105">
        <v>232358.967</v>
      </c>
      <c r="G294" s="105">
        <v>232358.967</v>
      </c>
      <c r="H294" s="3">
        <f t="shared" si="22"/>
        <v>0</v>
      </c>
      <c r="I294" s="6">
        <f t="shared" si="21"/>
        <v>1</v>
      </c>
      <c r="J294" s="24"/>
    </row>
    <row r="295" spans="1:10" ht="207" customHeight="1">
      <c r="A295" s="213">
        <v>3</v>
      </c>
      <c r="B295" s="52" t="s">
        <v>674</v>
      </c>
      <c r="C295" s="148"/>
      <c r="D295" s="105">
        <v>6729</v>
      </c>
      <c r="E295" s="105">
        <v>3364.248</v>
      </c>
      <c r="F295" s="105">
        <v>3364.248</v>
      </c>
      <c r="G295" s="105">
        <v>3364.248</v>
      </c>
      <c r="H295" s="3">
        <f t="shared" si="22"/>
        <v>0</v>
      </c>
      <c r="I295" s="6">
        <f t="shared" si="21"/>
        <v>1</v>
      </c>
      <c r="J295" s="24"/>
    </row>
    <row r="296" spans="1:10" ht="27">
      <c r="A296" s="213"/>
      <c r="B296" s="50" t="s">
        <v>157</v>
      </c>
      <c r="C296" s="146"/>
      <c r="D296" s="106">
        <v>6729</v>
      </c>
      <c r="E296" s="105">
        <v>3364.248</v>
      </c>
      <c r="F296" s="105">
        <v>3364.248</v>
      </c>
      <c r="G296" s="105">
        <v>3364.248</v>
      </c>
      <c r="H296" s="3">
        <f t="shared" si="22"/>
        <v>0</v>
      </c>
      <c r="I296" s="6">
        <f t="shared" si="21"/>
        <v>1</v>
      </c>
      <c r="J296" s="24"/>
    </row>
    <row r="297" spans="1:10" ht="292.5">
      <c r="A297" s="213">
        <v>4</v>
      </c>
      <c r="B297" s="52" t="s">
        <v>675</v>
      </c>
      <c r="C297" s="148"/>
      <c r="D297" s="105">
        <v>95338.936</v>
      </c>
      <c r="E297" s="105">
        <v>44044.697</v>
      </c>
      <c r="F297" s="105">
        <v>44044.697</v>
      </c>
      <c r="G297" s="105">
        <v>44044.697</v>
      </c>
      <c r="H297" s="3">
        <f t="shared" si="22"/>
        <v>0</v>
      </c>
      <c r="I297" s="6">
        <f t="shared" si="21"/>
        <v>1</v>
      </c>
      <c r="J297" s="24"/>
    </row>
    <row r="298" spans="1:10" ht="27">
      <c r="A298" s="213"/>
      <c r="B298" s="50" t="s">
        <v>157</v>
      </c>
      <c r="C298" s="146"/>
      <c r="D298" s="106">
        <v>95338.936</v>
      </c>
      <c r="E298" s="105">
        <v>44044.697</v>
      </c>
      <c r="F298" s="105">
        <v>44044.697</v>
      </c>
      <c r="G298" s="105">
        <v>44044.697</v>
      </c>
      <c r="H298" s="3">
        <f t="shared" si="22"/>
        <v>0</v>
      </c>
      <c r="I298" s="6">
        <f t="shared" si="21"/>
        <v>1</v>
      </c>
      <c r="J298" s="24"/>
    </row>
    <row r="299" spans="1:10" ht="315">
      <c r="A299" s="213">
        <v>5</v>
      </c>
      <c r="B299" s="52" t="s">
        <v>676</v>
      </c>
      <c r="C299" s="148"/>
      <c r="D299" s="105">
        <v>1292</v>
      </c>
      <c r="E299" s="105">
        <v>645.999</v>
      </c>
      <c r="F299" s="105">
        <v>645.999</v>
      </c>
      <c r="G299" s="105">
        <v>645.999</v>
      </c>
      <c r="H299" s="3">
        <f t="shared" si="22"/>
        <v>0</v>
      </c>
      <c r="I299" s="6">
        <f t="shared" si="21"/>
        <v>1</v>
      </c>
      <c r="J299" s="24"/>
    </row>
    <row r="300" spans="1:10" ht="27">
      <c r="A300" s="213"/>
      <c r="B300" s="50" t="s">
        <v>157</v>
      </c>
      <c r="C300" s="146"/>
      <c r="D300" s="106">
        <v>1292</v>
      </c>
      <c r="E300" s="105">
        <v>645.999</v>
      </c>
      <c r="F300" s="105">
        <v>645.999</v>
      </c>
      <c r="G300" s="105">
        <v>645.999</v>
      </c>
      <c r="H300" s="3">
        <f t="shared" si="22"/>
        <v>0</v>
      </c>
      <c r="I300" s="6">
        <f t="shared" si="21"/>
        <v>1</v>
      </c>
      <c r="J300" s="24"/>
    </row>
    <row r="301" spans="1:10" ht="45">
      <c r="A301" s="215">
        <v>6</v>
      </c>
      <c r="B301" s="52" t="s">
        <v>677</v>
      </c>
      <c r="C301" s="148"/>
      <c r="D301" s="22">
        <v>2344.803</v>
      </c>
      <c r="E301" s="22">
        <v>1170.361</v>
      </c>
      <c r="F301" s="22">
        <v>1040.04341</v>
      </c>
      <c r="G301" s="22">
        <v>1040.04341</v>
      </c>
      <c r="H301" s="3">
        <f t="shared" si="22"/>
        <v>-130.3175900000001</v>
      </c>
      <c r="I301" s="6">
        <f t="shared" si="21"/>
        <v>0.8886518005982769</v>
      </c>
      <c r="J301" s="26" t="s">
        <v>235</v>
      </c>
    </row>
    <row r="302" spans="1:10" ht="27">
      <c r="A302" s="215"/>
      <c r="B302" s="50" t="s">
        <v>156</v>
      </c>
      <c r="C302" s="146"/>
      <c r="D302" s="106">
        <v>2344.803</v>
      </c>
      <c r="E302" s="22">
        <v>1170.361</v>
      </c>
      <c r="F302" s="22">
        <v>1040.04341</v>
      </c>
      <c r="G302" s="22">
        <v>1040.04341</v>
      </c>
      <c r="H302" s="3">
        <f t="shared" si="22"/>
        <v>-130.3175900000001</v>
      </c>
      <c r="I302" s="6">
        <f t="shared" si="21"/>
        <v>0.8886518005982769</v>
      </c>
      <c r="J302" s="26"/>
    </row>
    <row r="303" spans="1:10" ht="90">
      <c r="A303" s="215">
        <v>7</v>
      </c>
      <c r="B303" s="52" t="s">
        <v>678</v>
      </c>
      <c r="C303" s="148"/>
      <c r="D303" s="22">
        <v>243224.71</v>
      </c>
      <c r="E303" s="22">
        <v>108554.62</v>
      </c>
      <c r="F303" s="22">
        <v>108554.62</v>
      </c>
      <c r="G303" s="22">
        <v>108554.62</v>
      </c>
      <c r="H303" s="3">
        <f t="shared" si="22"/>
        <v>0</v>
      </c>
      <c r="I303" s="6">
        <f t="shared" si="21"/>
        <v>1</v>
      </c>
      <c r="J303" s="26"/>
    </row>
    <row r="304" spans="1:10" ht="27">
      <c r="A304" s="213"/>
      <c r="B304" s="50" t="s">
        <v>156</v>
      </c>
      <c r="C304" s="146"/>
      <c r="D304" s="106">
        <v>243224.71</v>
      </c>
      <c r="E304" s="105">
        <v>108554.62</v>
      </c>
      <c r="F304" s="105">
        <v>108554.62</v>
      </c>
      <c r="G304" s="105">
        <v>108554.62</v>
      </c>
      <c r="H304" s="3">
        <f t="shared" si="22"/>
        <v>0</v>
      </c>
      <c r="I304" s="6">
        <f t="shared" si="21"/>
        <v>1</v>
      </c>
      <c r="J304" s="24"/>
    </row>
    <row r="305" spans="1:10" ht="180">
      <c r="A305" s="213">
        <v>8</v>
      </c>
      <c r="B305" s="52" t="s">
        <v>188</v>
      </c>
      <c r="C305" s="148"/>
      <c r="D305" s="105">
        <v>647039.064</v>
      </c>
      <c r="E305" s="105">
        <v>369604.018</v>
      </c>
      <c r="F305" s="105">
        <v>369604.018</v>
      </c>
      <c r="G305" s="105">
        <v>369604.018</v>
      </c>
      <c r="H305" s="3">
        <f t="shared" si="22"/>
        <v>0</v>
      </c>
      <c r="I305" s="6">
        <f t="shared" si="21"/>
        <v>1</v>
      </c>
      <c r="J305" s="24"/>
    </row>
    <row r="306" spans="1:10" ht="27">
      <c r="A306" s="213"/>
      <c r="B306" s="50" t="s">
        <v>157</v>
      </c>
      <c r="C306" s="146"/>
      <c r="D306" s="106">
        <v>647039.064</v>
      </c>
      <c r="E306" s="105">
        <v>369604.018</v>
      </c>
      <c r="F306" s="105">
        <v>369604.018</v>
      </c>
      <c r="G306" s="105">
        <v>369604.018</v>
      </c>
      <c r="H306" s="3">
        <f t="shared" si="22"/>
        <v>0</v>
      </c>
      <c r="I306" s="6">
        <f t="shared" si="21"/>
        <v>1</v>
      </c>
      <c r="J306" s="24"/>
    </row>
    <row r="307" spans="1:10" ht="180" customHeight="1">
      <c r="A307" s="213">
        <v>9</v>
      </c>
      <c r="B307" s="52" t="s">
        <v>428</v>
      </c>
      <c r="C307" s="148"/>
      <c r="D307" s="105">
        <v>173932.9</v>
      </c>
      <c r="E307" s="22">
        <v>17545.153</v>
      </c>
      <c r="F307" s="105">
        <v>17545.153</v>
      </c>
      <c r="G307" s="105">
        <v>17545.153</v>
      </c>
      <c r="H307" s="3">
        <f t="shared" si="22"/>
        <v>0</v>
      </c>
      <c r="I307" s="6">
        <f t="shared" si="21"/>
        <v>1</v>
      </c>
      <c r="J307" s="24" t="s">
        <v>669</v>
      </c>
    </row>
    <row r="308" spans="1:10" ht="27">
      <c r="A308" s="213"/>
      <c r="B308" s="50" t="s">
        <v>157</v>
      </c>
      <c r="C308" s="146"/>
      <c r="D308" s="106">
        <v>173932.9</v>
      </c>
      <c r="E308" s="22">
        <v>17545.153</v>
      </c>
      <c r="F308" s="105">
        <v>17545.153</v>
      </c>
      <c r="G308" s="105">
        <v>17545.153</v>
      </c>
      <c r="H308" s="3">
        <f t="shared" si="22"/>
        <v>0</v>
      </c>
      <c r="I308" s="6">
        <f t="shared" si="21"/>
        <v>1</v>
      </c>
      <c r="J308" s="24"/>
    </row>
    <row r="309" spans="1:10" ht="67.5">
      <c r="A309" s="213" t="s">
        <v>423</v>
      </c>
      <c r="B309" s="52" t="s">
        <v>570</v>
      </c>
      <c r="C309" s="148"/>
      <c r="D309" s="105">
        <v>130026.7622</v>
      </c>
      <c r="E309" s="22">
        <v>66193.97676</v>
      </c>
      <c r="F309" s="105">
        <v>51068.24285</v>
      </c>
      <c r="G309" s="105">
        <v>51068.24285</v>
      </c>
      <c r="H309" s="3">
        <f t="shared" si="22"/>
        <v>-15125.733910000003</v>
      </c>
      <c r="I309" s="6">
        <f t="shared" si="21"/>
        <v>0.7714938027542674</v>
      </c>
      <c r="J309" s="24" t="s">
        <v>235</v>
      </c>
    </row>
    <row r="310" spans="1:10" ht="27">
      <c r="A310" s="213"/>
      <c r="B310" s="50" t="s">
        <v>157</v>
      </c>
      <c r="C310" s="146"/>
      <c r="D310" s="105">
        <v>130026.7622</v>
      </c>
      <c r="E310" s="105">
        <v>66193.97676</v>
      </c>
      <c r="F310" s="105">
        <v>51068.24285</v>
      </c>
      <c r="G310" s="105">
        <v>51068.24285</v>
      </c>
      <c r="H310" s="3">
        <f t="shared" si="22"/>
        <v>-15125.733910000003</v>
      </c>
      <c r="I310" s="6">
        <f t="shared" si="21"/>
        <v>0.7714938027542674</v>
      </c>
      <c r="J310" s="24"/>
    </row>
    <row r="311" spans="1:10" ht="222" customHeight="1">
      <c r="A311" s="213" t="s">
        <v>354</v>
      </c>
      <c r="B311" s="52" t="s">
        <v>571</v>
      </c>
      <c r="C311" s="148"/>
      <c r="D311" s="105">
        <v>323</v>
      </c>
      <c r="E311" s="105">
        <v>101.6</v>
      </c>
      <c r="F311" s="105">
        <v>73.8</v>
      </c>
      <c r="G311" s="105">
        <v>73.8</v>
      </c>
      <c r="H311" s="3">
        <f t="shared" si="22"/>
        <v>-27.799999999999997</v>
      </c>
      <c r="I311" s="6">
        <f t="shared" si="21"/>
        <v>0.7263779527559056</v>
      </c>
      <c r="J311" s="24" t="s">
        <v>668</v>
      </c>
    </row>
    <row r="312" spans="1:10" ht="27">
      <c r="A312" s="213"/>
      <c r="B312" s="50" t="s">
        <v>157</v>
      </c>
      <c r="C312" s="146"/>
      <c r="D312" s="106">
        <v>323</v>
      </c>
      <c r="E312" s="105">
        <v>101.6</v>
      </c>
      <c r="F312" s="105">
        <v>73.8</v>
      </c>
      <c r="G312" s="105">
        <v>73.8</v>
      </c>
      <c r="H312" s="3">
        <f t="shared" si="22"/>
        <v>-27.799999999999997</v>
      </c>
      <c r="I312" s="6">
        <f t="shared" si="21"/>
        <v>0.7263779527559056</v>
      </c>
      <c r="J312" s="24"/>
    </row>
    <row r="313" spans="1:10" ht="94.5" customHeight="1">
      <c r="A313" s="213" t="s">
        <v>399</v>
      </c>
      <c r="B313" s="52" t="s">
        <v>572</v>
      </c>
      <c r="C313" s="148"/>
      <c r="D313" s="105">
        <v>523.7760000000001</v>
      </c>
      <c r="E313" s="105">
        <v>358.304</v>
      </c>
      <c r="F313" s="105">
        <v>307.36</v>
      </c>
      <c r="G313" s="105">
        <v>307.36</v>
      </c>
      <c r="H313" s="3">
        <f t="shared" si="22"/>
        <v>-50.94399999999996</v>
      </c>
      <c r="I313" s="6">
        <f t="shared" si="21"/>
        <v>0.8578190586764313</v>
      </c>
      <c r="J313" s="24" t="s">
        <v>667</v>
      </c>
    </row>
    <row r="314" spans="1:10" ht="27">
      <c r="A314" s="213"/>
      <c r="B314" s="50" t="s">
        <v>156</v>
      </c>
      <c r="C314" s="146"/>
      <c r="D314" s="106">
        <v>523.7760000000001</v>
      </c>
      <c r="E314" s="105">
        <v>358.304</v>
      </c>
      <c r="F314" s="105">
        <v>307.36</v>
      </c>
      <c r="G314" s="105">
        <v>307.36</v>
      </c>
      <c r="H314" s="3">
        <f t="shared" si="22"/>
        <v>-50.94399999999996</v>
      </c>
      <c r="I314" s="6">
        <f aca="true" t="shared" si="23" ref="I314:I339">G314/E314</f>
        <v>0.8578190586764313</v>
      </c>
      <c r="J314" s="24"/>
    </row>
    <row r="315" spans="1:10" ht="112.5">
      <c r="A315" s="213" t="s">
        <v>355</v>
      </c>
      <c r="B315" s="52" t="s">
        <v>573</v>
      </c>
      <c r="C315" s="148"/>
      <c r="D315" s="105">
        <v>31732.058</v>
      </c>
      <c r="E315" s="105">
        <v>15900.184</v>
      </c>
      <c r="F315" s="105">
        <v>15900.184</v>
      </c>
      <c r="G315" s="105">
        <v>15900.184</v>
      </c>
      <c r="H315" s="3">
        <f t="shared" si="22"/>
        <v>0</v>
      </c>
      <c r="I315" s="6">
        <f t="shared" si="23"/>
        <v>1</v>
      </c>
      <c r="J315" s="24"/>
    </row>
    <row r="316" spans="1:10" ht="27">
      <c r="A316" s="213"/>
      <c r="B316" s="50" t="s">
        <v>156</v>
      </c>
      <c r="C316" s="146"/>
      <c r="D316" s="106">
        <v>31732.058</v>
      </c>
      <c r="E316" s="105">
        <v>15900.184</v>
      </c>
      <c r="F316" s="105">
        <v>15900.184</v>
      </c>
      <c r="G316" s="105">
        <v>15900.184</v>
      </c>
      <c r="H316" s="3">
        <f t="shared" si="22"/>
        <v>0</v>
      </c>
      <c r="I316" s="6">
        <f t="shared" si="23"/>
        <v>1</v>
      </c>
      <c r="J316" s="24"/>
    </row>
    <row r="317" spans="1:10" ht="112.5">
      <c r="A317" s="213" t="s">
        <v>387</v>
      </c>
      <c r="B317" s="52" t="s">
        <v>574</v>
      </c>
      <c r="C317" s="148"/>
      <c r="D317" s="105">
        <v>927.465</v>
      </c>
      <c r="E317" s="105">
        <v>927.465</v>
      </c>
      <c r="F317" s="105">
        <v>920.885</v>
      </c>
      <c r="G317" s="105">
        <v>920.885</v>
      </c>
      <c r="H317" s="3">
        <f t="shared" si="22"/>
        <v>-6.580000000000041</v>
      </c>
      <c r="I317" s="6">
        <f t="shared" si="23"/>
        <v>0.9929053926563266</v>
      </c>
      <c r="J317" s="23"/>
    </row>
    <row r="318" spans="1:10" ht="27">
      <c r="A318" s="213"/>
      <c r="B318" s="50" t="s">
        <v>156</v>
      </c>
      <c r="C318" s="146"/>
      <c r="D318" s="105">
        <v>927.465</v>
      </c>
      <c r="E318" s="105">
        <v>927.465</v>
      </c>
      <c r="F318" s="105">
        <v>920.885</v>
      </c>
      <c r="G318" s="105">
        <v>920.885</v>
      </c>
      <c r="H318" s="3">
        <f t="shared" si="22"/>
        <v>-6.580000000000041</v>
      </c>
      <c r="I318" s="6">
        <f t="shared" si="23"/>
        <v>0.9929053926563266</v>
      </c>
      <c r="J318" s="23"/>
    </row>
    <row r="319" spans="1:10" ht="114" customHeight="1">
      <c r="A319" s="213" t="s">
        <v>388</v>
      </c>
      <c r="B319" s="52" t="s">
        <v>575</v>
      </c>
      <c r="C319" s="148"/>
      <c r="D319" s="105">
        <v>47436.46365</v>
      </c>
      <c r="E319" s="105">
        <v>5351.53</v>
      </c>
      <c r="F319" s="105">
        <v>2281.44331</v>
      </c>
      <c r="G319" s="105">
        <v>2281.44331</v>
      </c>
      <c r="H319" s="3">
        <f aca="true" t="shared" si="24" ref="H319:H350">G319-E319</f>
        <v>-3070.0866899999996</v>
      </c>
      <c r="I319" s="6">
        <f t="shared" si="23"/>
        <v>0.4263160834378206</v>
      </c>
      <c r="J319" s="23" t="s">
        <v>236</v>
      </c>
    </row>
    <row r="320" spans="1:10" ht="27">
      <c r="A320" s="213"/>
      <c r="B320" s="50" t="s">
        <v>156</v>
      </c>
      <c r="C320" s="146"/>
      <c r="D320" s="105">
        <v>47436.46365</v>
      </c>
      <c r="E320" s="105">
        <v>5351.53</v>
      </c>
      <c r="F320" s="105">
        <v>2281.44331</v>
      </c>
      <c r="G320" s="105">
        <v>2281.44331</v>
      </c>
      <c r="H320" s="3">
        <f t="shared" si="24"/>
        <v>-3070.0866899999996</v>
      </c>
      <c r="I320" s="6">
        <f t="shared" si="23"/>
        <v>0.4263160834378206</v>
      </c>
      <c r="J320" s="24"/>
    </row>
    <row r="321" spans="1:10" ht="97.5" customHeight="1">
      <c r="A321" s="213" t="s">
        <v>427</v>
      </c>
      <c r="B321" s="52" t="s">
        <v>576</v>
      </c>
      <c r="C321" s="148"/>
      <c r="D321" s="105">
        <v>910.9</v>
      </c>
      <c r="E321" s="105">
        <v>910.9</v>
      </c>
      <c r="F321" s="105">
        <v>169.89600000000002</v>
      </c>
      <c r="G321" s="105">
        <v>169.89600000000002</v>
      </c>
      <c r="H321" s="3">
        <f t="shared" si="24"/>
        <v>-741.0039999999999</v>
      </c>
      <c r="I321" s="6">
        <f t="shared" si="23"/>
        <v>0.1865144362718191</v>
      </c>
      <c r="J321" s="24" t="s">
        <v>666</v>
      </c>
    </row>
    <row r="322" spans="1:10" ht="27">
      <c r="A322" s="213"/>
      <c r="B322" s="50" t="s">
        <v>156</v>
      </c>
      <c r="C322" s="146"/>
      <c r="D322" s="106">
        <v>409.9</v>
      </c>
      <c r="E322" s="105">
        <v>409.9</v>
      </c>
      <c r="F322" s="105">
        <v>76.4532</v>
      </c>
      <c r="G322" s="105">
        <v>76.4532</v>
      </c>
      <c r="H322" s="3">
        <f t="shared" si="24"/>
        <v>-333.4468</v>
      </c>
      <c r="I322" s="6">
        <f t="shared" si="23"/>
        <v>0.1865167113930227</v>
      </c>
      <c r="J322" s="24"/>
    </row>
    <row r="323" spans="1:10" ht="27">
      <c r="A323" s="213"/>
      <c r="B323" s="50" t="s">
        <v>157</v>
      </c>
      <c r="C323" s="146"/>
      <c r="D323" s="106">
        <v>501</v>
      </c>
      <c r="E323" s="105">
        <v>501</v>
      </c>
      <c r="F323" s="105">
        <v>93.4428</v>
      </c>
      <c r="G323" s="105">
        <v>93.4428</v>
      </c>
      <c r="H323" s="3">
        <f t="shared" si="24"/>
        <v>-407.55719999999997</v>
      </c>
      <c r="I323" s="6">
        <f t="shared" si="23"/>
        <v>0.1865125748502994</v>
      </c>
      <c r="J323" s="24"/>
    </row>
    <row r="324" spans="1:10" ht="186" customHeight="1">
      <c r="A324" s="213" t="s">
        <v>150</v>
      </c>
      <c r="B324" s="52" t="s">
        <v>577</v>
      </c>
      <c r="C324" s="148"/>
      <c r="D324" s="105">
        <v>394.2378</v>
      </c>
      <c r="E324" s="105">
        <v>394.2378</v>
      </c>
      <c r="F324" s="105">
        <v>386.9371</v>
      </c>
      <c r="G324" s="105">
        <v>386.9371</v>
      </c>
      <c r="H324" s="3">
        <f t="shared" si="24"/>
        <v>-7.300700000000006</v>
      </c>
      <c r="I324" s="6">
        <f t="shared" si="23"/>
        <v>0.9814814814814815</v>
      </c>
      <c r="J324" s="24"/>
    </row>
    <row r="325" spans="1:10" ht="27">
      <c r="A325" s="213"/>
      <c r="B325" s="50" t="s">
        <v>157</v>
      </c>
      <c r="C325" s="146"/>
      <c r="D325" s="106">
        <v>394.2378</v>
      </c>
      <c r="E325" s="105">
        <v>394.2378</v>
      </c>
      <c r="F325" s="105">
        <v>386.9371</v>
      </c>
      <c r="G325" s="105">
        <v>386.9371</v>
      </c>
      <c r="H325" s="3">
        <f t="shared" si="24"/>
        <v>-7.300700000000006</v>
      </c>
      <c r="I325" s="6">
        <f t="shared" si="23"/>
        <v>0.9814814814814815</v>
      </c>
      <c r="J325" s="24"/>
    </row>
    <row r="326" spans="1:10" ht="87" customHeight="1">
      <c r="A326" s="213" t="s">
        <v>151</v>
      </c>
      <c r="B326" s="52" t="s">
        <v>578</v>
      </c>
      <c r="C326" s="148"/>
      <c r="D326" s="105">
        <v>42943</v>
      </c>
      <c r="E326" s="105">
        <v>27720.5</v>
      </c>
      <c r="F326" s="105">
        <v>27720.5</v>
      </c>
      <c r="G326" s="105">
        <v>27720.5</v>
      </c>
      <c r="H326" s="3">
        <f t="shared" si="24"/>
        <v>0</v>
      </c>
      <c r="I326" s="6">
        <f t="shared" si="23"/>
        <v>1</v>
      </c>
      <c r="J326" s="24"/>
    </row>
    <row r="327" spans="1:10" ht="27">
      <c r="A327" s="213"/>
      <c r="B327" s="50" t="s">
        <v>157</v>
      </c>
      <c r="C327" s="146"/>
      <c r="D327" s="106">
        <v>42943</v>
      </c>
      <c r="E327" s="105">
        <v>27720.5</v>
      </c>
      <c r="F327" s="105">
        <v>27720.5</v>
      </c>
      <c r="G327" s="105">
        <v>27720.5</v>
      </c>
      <c r="H327" s="3">
        <f t="shared" si="24"/>
        <v>0</v>
      </c>
      <c r="I327" s="6">
        <f t="shared" si="23"/>
        <v>1</v>
      </c>
      <c r="J327" s="24"/>
    </row>
    <row r="328" spans="1:10" ht="112.5">
      <c r="A328" s="213" t="s">
        <v>25</v>
      </c>
      <c r="B328" s="52" t="s">
        <v>579</v>
      </c>
      <c r="C328" s="148"/>
      <c r="D328" s="105">
        <v>54132.1</v>
      </c>
      <c r="E328" s="105">
        <v>28978.414</v>
      </c>
      <c r="F328" s="105">
        <v>28978.414</v>
      </c>
      <c r="G328" s="105">
        <v>28978.414</v>
      </c>
      <c r="H328" s="3">
        <f t="shared" si="24"/>
        <v>0</v>
      </c>
      <c r="I328" s="6">
        <f t="shared" si="23"/>
        <v>1</v>
      </c>
      <c r="J328" s="27"/>
    </row>
    <row r="329" spans="1:10" ht="27">
      <c r="A329" s="213"/>
      <c r="B329" s="50" t="s">
        <v>157</v>
      </c>
      <c r="C329" s="146"/>
      <c r="D329" s="106">
        <v>54132.1</v>
      </c>
      <c r="E329" s="105">
        <v>28978.414</v>
      </c>
      <c r="F329" s="105">
        <v>28978.414</v>
      </c>
      <c r="G329" s="105">
        <v>28978.414</v>
      </c>
      <c r="H329" s="3">
        <f t="shared" si="24"/>
        <v>0</v>
      </c>
      <c r="I329" s="6">
        <f t="shared" si="23"/>
        <v>1</v>
      </c>
      <c r="J329" s="24"/>
    </row>
    <row r="330" spans="1:10" ht="94.5" customHeight="1">
      <c r="A330" s="213" t="s">
        <v>26</v>
      </c>
      <c r="B330" s="52" t="s">
        <v>580</v>
      </c>
      <c r="C330" s="148"/>
      <c r="D330" s="105">
        <v>4891.4</v>
      </c>
      <c r="E330" s="105">
        <v>2375.16395</v>
      </c>
      <c r="F330" s="105">
        <v>389.10395</v>
      </c>
      <c r="G330" s="105">
        <v>389.10395</v>
      </c>
      <c r="H330" s="3">
        <f t="shared" si="24"/>
        <v>-1986.0600000000002</v>
      </c>
      <c r="I330" s="6">
        <f t="shared" si="23"/>
        <v>0.16382193321854685</v>
      </c>
      <c r="J330" s="28" t="s">
        <v>666</v>
      </c>
    </row>
    <row r="331" spans="1:10" ht="27">
      <c r="A331" s="213"/>
      <c r="B331" s="50" t="s">
        <v>157</v>
      </c>
      <c r="C331" s="146"/>
      <c r="D331" s="106">
        <v>2445.7</v>
      </c>
      <c r="E331" s="105">
        <v>1187.58197</v>
      </c>
      <c r="F331" s="105">
        <v>194.55197</v>
      </c>
      <c r="G331" s="105">
        <v>194.55197</v>
      </c>
      <c r="H331" s="3">
        <f t="shared" si="24"/>
        <v>-993.03</v>
      </c>
      <c r="I331" s="6">
        <f t="shared" si="23"/>
        <v>0.16382192969804013</v>
      </c>
      <c r="J331" s="28"/>
    </row>
    <row r="332" spans="1:10" ht="27">
      <c r="A332" s="213"/>
      <c r="B332" s="50" t="s">
        <v>156</v>
      </c>
      <c r="C332" s="146"/>
      <c r="D332" s="106">
        <v>2445.7</v>
      </c>
      <c r="E332" s="105">
        <v>1187.58198</v>
      </c>
      <c r="F332" s="105">
        <v>194.55198</v>
      </c>
      <c r="G332" s="105">
        <v>194.55198</v>
      </c>
      <c r="H332" s="3">
        <f t="shared" si="24"/>
        <v>-993.03</v>
      </c>
      <c r="I332" s="6">
        <f t="shared" si="23"/>
        <v>0.16382193673905357</v>
      </c>
      <c r="J332" s="28"/>
    </row>
    <row r="333" spans="1:10" ht="90">
      <c r="A333" s="213" t="s">
        <v>27</v>
      </c>
      <c r="B333" s="52" t="s">
        <v>581</v>
      </c>
      <c r="C333" s="148"/>
      <c r="D333" s="105">
        <v>25264.354</v>
      </c>
      <c r="E333" s="105">
        <v>25264.354</v>
      </c>
      <c r="F333" s="105">
        <v>14634.92152</v>
      </c>
      <c r="G333" s="105">
        <v>14634.92152</v>
      </c>
      <c r="H333" s="3">
        <f t="shared" si="24"/>
        <v>-10629.43248</v>
      </c>
      <c r="I333" s="6">
        <f t="shared" si="23"/>
        <v>0.5792715507390374</v>
      </c>
      <c r="J333" s="28" t="s">
        <v>666</v>
      </c>
    </row>
    <row r="334" spans="1:10" ht="27">
      <c r="A334" s="213"/>
      <c r="B334" s="50" t="s">
        <v>157</v>
      </c>
      <c r="C334" s="146"/>
      <c r="D334" s="106">
        <v>13137.4</v>
      </c>
      <c r="E334" s="105">
        <v>13137.4</v>
      </c>
      <c r="F334" s="105">
        <v>7610.15919</v>
      </c>
      <c r="G334" s="105">
        <v>7610.15919</v>
      </c>
      <c r="H334" s="3">
        <f t="shared" si="24"/>
        <v>-5527.240809999999</v>
      </c>
      <c r="I334" s="6">
        <f t="shared" si="23"/>
        <v>0.5792743762083822</v>
      </c>
      <c r="J334" s="28"/>
    </row>
    <row r="335" spans="1:10" ht="27">
      <c r="A335" s="213"/>
      <c r="B335" s="50" t="s">
        <v>156</v>
      </c>
      <c r="C335" s="146"/>
      <c r="D335" s="106">
        <v>12126.954</v>
      </c>
      <c r="E335" s="105">
        <v>12126.954</v>
      </c>
      <c r="F335" s="105">
        <v>7024.76233</v>
      </c>
      <c r="G335" s="105">
        <v>7024.76233</v>
      </c>
      <c r="H335" s="3">
        <f t="shared" si="24"/>
        <v>-5102.19167</v>
      </c>
      <c r="I335" s="6">
        <f t="shared" si="23"/>
        <v>0.579268489845018</v>
      </c>
      <c r="J335" s="28"/>
    </row>
    <row r="336" spans="1:10" ht="73.5" customHeight="1">
      <c r="A336" s="213" t="s">
        <v>28</v>
      </c>
      <c r="B336" s="52" t="s">
        <v>582</v>
      </c>
      <c r="C336" s="148"/>
      <c r="D336" s="105">
        <v>18781.751</v>
      </c>
      <c r="E336" s="105">
        <v>9758.445</v>
      </c>
      <c r="F336" s="105">
        <v>9498.277999999998</v>
      </c>
      <c r="G336" s="105">
        <v>9498.277999999998</v>
      </c>
      <c r="H336" s="3">
        <f t="shared" si="24"/>
        <v>-260.1670000000013</v>
      </c>
      <c r="I336" s="6">
        <f t="shared" si="23"/>
        <v>0.9733392973983046</v>
      </c>
      <c r="J336" s="24"/>
    </row>
    <row r="337" spans="1:10" ht="27">
      <c r="A337" s="213"/>
      <c r="B337" s="50" t="s">
        <v>156</v>
      </c>
      <c r="C337" s="146"/>
      <c r="D337" s="106">
        <v>18781.751</v>
      </c>
      <c r="E337" s="105">
        <v>9758.445</v>
      </c>
      <c r="F337" s="105">
        <v>9498.277999999998</v>
      </c>
      <c r="G337" s="105">
        <v>9498.277999999998</v>
      </c>
      <c r="H337" s="3">
        <f t="shared" si="24"/>
        <v>-260.1670000000013</v>
      </c>
      <c r="I337" s="6">
        <f t="shared" si="23"/>
        <v>0.9733392973983046</v>
      </c>
      <c r="J337" s="24"/>
    </row>
    <row r="338" spans="1:10" ht="45">
      <c r="A338" s="213" t="s">
        <v>29</v>
      </c>
      <c r="B338" s="52" t="s">
        <v>583</v>
      </c>
      <c r="C338" s="148"/>
      <c r="D338" s="105">
        <v>18355.627780000003</v>
      </c>
      <c r="E338" s="105">
        <v>11184.55337</v>
      </c>
      <c r="F338" s="105">
        <v>4609.7148</v>
      </c>
      <c r="G338" s="105">
        <v>4609.7148</v>
      </c>
      <c r="H338" s="3">
        <f t="shared" si="24"/>
        <v>-6574.83857</v>
      </c>
      <c r="I338" s="6">
        <f t="shared" si="23"/>
        <v>0.4121501009029563</v>
      </c>
      <c r="J338" s="28" t="s">
        <v>666</v>
      </c>
    </row>
    <row r="339" spans="1:10" ht="27">
      <c r="A339" s="213"/>
      <c r="B339" s="50" t="s">
        <v>156</v>
      </c>
      <c r="C339" s="146"/>
      <c r="D339" s="106">
        <v>18355.627780000003</v>
      </c>
      <c r="E339" s="105">
        <v>11184.55337</v>
      </c>
      <c r="F339" s="105">
        <v>4609.7148</v>
      </c>
      <c r="G339" s="105">
        <v>4609.7148</v>
      </c>
      <c r="H339" s="3">
        <f t="shared" si="24"/>
        <v>-6574.83857</v>
      </c>
      <c r="I339" s="6">
        <f t="shared" si="23"/>
        <v>0.4121501009029563</v>
      </c>
      <c r="J339" s="28"/>
    </row>
    <row r="340" spans="1:10" ht="45">
      <c r="A340" s="213" t="s">
        <v>30</v>
      </c>
      <c r="B340" s="52" t="s">
        <v>584</v>
      </c>
      <c r="C340" s="148"/>
      <c r="D340" s="105">
        <v>917.76937</v>
      </c>
      <c r="E340" s="105">
        <v>0</v>
      </c>
      <c r="F340" s="105">
        <v>0</v>
      </c>
      <c r="G340" s="105">
        <v>0</v>
      </c>
      <c r="H340" s="3">
        <f t="shared" si="24"/>
        <v>0</v>
      </c>
      <c r="I340" s="6"/>
      <c r="J340" s="28"/>
    </row>
    <row r="341" spans="1:10" ht="27">
      <c r="A341" s="213"/>
      <c r="B341" s="50" t="s">
        <v>156</v>
      </c>
      <c r="C341" s="146"/>
      <c r="D341" s="106">
        <v>917.76937</v>
      </c>
      <c r="E341" s="105">
        <v>0</v>
      </c>
      <c r="F341" s="105">
        <v>0</v>
      </c>
      <c r="G341" s="105">
        <v>0</v>
      </c>
      <c r="H341" s="3">
        <f t="shared" si="24"/>
        <v>0</v>
      </c>
      <c r="I341" s="6"/>
      <c r="J341" s="28"/>
    </row>
    <row r="342" spans="1:10" ht="45">
      <c r="A342" s="213" t="s">
        <v>31</v>
      </c>
      <c r="B342" s="52" t="s">
        <v>92</v>
      </c>
      <c r="C342" s="148"/>
      <c r="D342" s="105">
        <v>665.88</v>
      </c>
      <c r="E342" s="105">
        <v>0</v>
      </c>
      <c r="F342" s="105">
        <v>0</v>
      </c>
      <c r="G342" s="105">
        <v>0</v>
      </c>
      <c r="H342" s="3">
        <f t="shared" si="24"/>
        <v>0</v>
      </c>
      <c r="I342" s="6"/>
      <c r="J342" s="28"/>
    </row>
    <row r="343" spans="1:10" ht="27">
      <c r="A343" s="213"/>
      <c r="B343" s="50" t="s">
        <v>156</v>
      </c>
      <c r="C343" s="146"/>
      <c r="D343" s="106">
        <v>665.88</v>
      </c>
      <c r="E343" s="105">
        <v>0</v>
      </c>
      <c r="F343" s="105">
        <v>0</v>
      </c>
      <c r="G343" s="105">
        <v>0</v>
      </c>
      <c r="H343" s="3">
        <f t="shared" si="24"/>
        <v>0</v>
      </c>
      <c r="I343" s="6"/>
      <c r="J343" s="28"/>
    </row>
    <row r="344" spans="1:10" ht="45">
      <c r="A344" s="214" t="s">
        <v>398</v>
      </c>
      <c r="B344" s="51" t="s">
        <v>462</v>
      </c>
      <c r="C344" s="147"/>
      <c r="D344" s="21">
        <v>115939.00799999999</v>
      </c>
      <c r="E344" s="21">
        <v>66810.18349000001</v>
      </c>
      <c r="F344" s="21">
        <v>60451.83487</v>
      </c>
      <c r="G344" s="21">
        <v>60451.83487</v>
      </c>
      <c r="H344" s="102">
        <f t="shared" si="24"/>
        <v>-6358.348620000012</v>
      </c>
      <c r="I344" s="166">
        <f aca="true" t="shared" si="25" ref="I344:I371">G344/E344</f>
        <v>0.9048296488969871</v>
      </c>
      <c r="J344" s="25"/>
    </row>
    <row r="345" spans="1:10" ht="27">
      <c r="A345" s="213"/>
      <c r="B345" s="186" t="s">
        <v>306</v>
      </c>
      <c r="C345" s="202"/>
      <c r="D345" s="203">
        <v>57942.089</v>
      </c>
      <c r="E345" s="203">
        <v>36410.645000000004</v>
      </c>
      <c r="F345" s="203">
        <v>35545.15445</v>
      </c>
      <c r="G345" s="203">
        <v>35545.15445</v>
      </c>
      <c r="H345" s="2">
        <f t="shared" si="24"/>
        <v>-865.4905500000023</v>
      </c>
      <c r="I345" s="10">
        <f t="shared" si="25"/>
        <v>0.9762297385833181</v>
      </c>
      <c r="J345" s="24"/>
    </row>
    <row r="346" spans="1:10" ht="27">
      <c r="A346" s="213"/>
      <c r="B346" s="186" t="s">
        <v>307</v>
      </c>
      <c r="C346" s="202"/>
      <c r="D346" s="203">
        <v>51528.6</v>
      </c>
      <c r="E346" s="203">
        <v>27165.37949</v>
      </c>
      <c r="F346" s="203">
        <v>21672.521419999997</v>
      </c>
      <c r="G346" s="203">
        <v>21672.521419999997</v>
      </c>
      <c r="H346" s="2">
        <f t="shared" si="24"/>
        <v>-5492.858070000002</v>
      </c>
      <c r="I346" s="10">
        <f t="shared" si="25"/>
        <v>0.7977993249819312</v>
      </c>
      <c r="J346" s="24"/>
    </row>
    <row r="347" spans="1:10" ht="27">
      <c r="A347" s="213"/>
      <c r="B347" s="186" t="s">
        <v>310</v>
      </c>
      <c r="C347" s="202"/>
      <c r="D347" s="203">
        <v>6468.319</v>
      </c>
      <c r="E347" s="203">
        <v>3234.159</v>
      </c>
      <c r="F347" s="203">
        <v>3234.159</v>
      </c>
      <c r="G347" s="203">
        <v>3234.159</v>
      </c>
      <c r="H347" s="2">
        <f t="shared" si="24"/>
        <v>0</v>
      </c>
      <c r="I347" s="10">
        <f t="shared" si="25"/>
        <v>1</v>
      </c>
      <c r="J347" s="24"/>
    </row>
    <row r="348" spans="1:10" ht="112.5">
      <c r="A348" s="213" t="s">
        <v>32</v>
      </c>
      <c r="B348" s="52" t="s">
        <v>93</v>
      </c>
      <c r="C348" s="148"/>
      <c r="D348" s="105">
        <v>40300.543000000005</v>
      </c>
      <c r="E348" s="105">
        <v>16853.198490000002</v>
      </c>
      <c r="F348" s="105">
        <v>15306.47242</v>
      </c>
      <c r="G348" s="105">
        <v>15306.47242</v>
      </c>
      <c r="H348" s="3">
        <f t="shared" si="24"/>
        <v>-1546.7260700000024</v>
      </c>
      <c r="I348" s="6">
        <f t="shared" si="25"/>
        <v>0.9082235890761171</v>
      </c>
      <c r="J348" s="24"/>
    </row>
    <row r="349" spans="1:10" ht="27">
      <c r="A349" s="213"/>
      <c r="B349" s="50" t="s">
        <v>157</v>
      </c>
      <c r="C349" s="146"/>
      <c r="D349" s="106">
        <v>38637.9</v>
      </c>
      <c r="E349" s="105">
        <v>16021.87749</v>
      </c>
      <c r="F349" s="105">
        <v>14475.15142</v>
      </c>
      <c r="G349" s="105">
        <v>14475.15142</v>
      </c>
      <c r="H349" s="3">
        <f t="shared" si="24"/>
        <v>-1546.7260700000006</v>
      </c>
      <c r="I349" s="6">
        <f t="shared" si="25"/>
        <v>0.9034616217128496</v>
      </c>
      <c r="J349" s="24"/>
    </row>
    <row r="350" spans="1:10" ht="27">
      <c r="A350" s="213"/>
      <c r="B350" s="50" t="s">
        <v>310</v>
      </c>
      <c r="C350" s="146"/>
      <c r="D350" s="106">
        <v>1662.643</v>
      </c>
      <c r="E350" s="105">
        <v>831.321</v>
      </c>
      <c r="F350" s="105">
        <v>831.321</v>
      </c>
      <c r="G350" s="105">
        <v>831.321</v>
      </c>
      <c r="H350" s="3">
        <f t="shared" si="24"/>
        <v>0</v>
      </c>
      <c r="I350" s="6">
        <f t="shared" si="25"/>
        <v>1</v>
      </c>
      <c r="J350" s="24"/>
    </row>
    <row r="351" spans="1:10" ht="58.5" customHeight="1">
      <c r="A351" s="213" t="s">
        <v>33</v>
      </c>
      <c r="B351" s="52" t="s">
        <v>94</v>
      </c>
      <c r="C351" s="148"/>
      <c r="D351" s="105">
        <v>37073.441</v>
      </c>
      <c r="E351" s="105">
        <v>17836.557</v>
      </c>
      <c r="F351" s="105">
        <v>17836.557</v>
      </c>
      <c r="G351" s="105">
        <v>17836.557</v>
      </c>
      <c r="H351" s="3">
        <f aca="true" t="shared" si="26" ref="H351:H382">G351-E351</f>
        <v>0</v>
      </c>
      <c r="I351" s="6">
        <f t="shared" si="25"/>
        <v>1</v>
      </c>
      <c r="J351" s="24"/>
    </row>
    <row r="352" spans="1:10" ht="27">
      <c r="A352" s="213"/>
      <c r="B352" s="50" t="s">
        <v>156</v>
      </c>
      <c r="C352" s="146"/>
      <c r="D352" s="106">
        <v>32267.765</v>
      </c>
      <c r="E352" s="105">
        <v>15433.719</v>
      </c>
      <c r="F352" s="105">
        <v>15433.719</v>
      </c>
      <c r="G352" s="105">
        <v>15433.719</v>
      </c>
      <c r="H352" s="3">
        <f t="shared" si="26"/>
        <v>0</v>
      </c>
      <c r="I352" s="6">
        <f t="shared" si="25"/>
        <v>1</v>
      </c>
      <c r="J352" s="24"/>
    </row>
    <row r="353" spans="1:10" ht="27">
      <c r="A353" s="213"/>
      <c r="B353" s="50" t="s">
        <v>310</v>
      </c>
      <c r="C353" s="146"/>
      <c r="D353" s="106">
        <v>4805.676</v>
      </c>
      <c r="E353" s="105">
        <v>2402.838</v>
      </c>
      <c r="F353" s="105">
        <v>2402.838</v>
      </c>
      <c r="G353" s="105">
        <v>2402.838</v>
      </c>
      <c r="H353" s="3">
        <f t="shared" si="26"/>
        <v>0</v>
      </c>
      <c r="I353" s="6">
        <f t="shared" si="25"/>
        <v>1</v>
      </c>
      <c r="J353" s="24"/>
    </row>
    <row r="354" spans="1:10" ht="45">
      <c r="A354" s="213" t="s">
        <v>34</v>
      </c>
      <c r="B354" s="52" t="s">
        <v>95</v>
      </c>
      <c r="C354" s="148"/>
      <c r="D354" s="105">
        <v>12647.325</v>
      </c>
      <c r="E354" s="105">
        <v>12647.325</v>
      </c>
      <c r="F354" s="105">
        <v>12647.325</v>
      </c>
      <c r="G354" s="105">
        <v>12647.325</v>
      </c>
      <c r="H354" s="3">
        <f t="shared" si="26"/>
        <v>0</v>
      </c>
      <c r="I354" s="6">
        <f t="shared" si="25"/>
        <v>1</v>
      </c>
      <c r="J354" s="24"/>
    </row>
    <row r="355" spans="1:10" ht="27">
      <c r="A355" s="213"/>
      <c r="B355" s="50" t="s">
        <v>156</v>
      </c>
      <c r="C355" s="146"/>
      <c r="D355" s="106">
        <v>12647.325</v>
      </c>
      <c r="E355" s="106">
        <v>12647.325</v>
      </c>
      <c r="F355" s="106">
        <v>12647.325</v>
      </c>
      <c r="G355" s="105">
        <v>12647.325</v>
      </c>
      <c r="H355" s="3">
        <f t="shared" si="26"/>
        <v>0</v>
      </c>
      <c r="I355" s="6">
        <f t="shared" si="25"/>
        <v>1</v>
      </c>
      <c r="J355" s="24"/>
    </row>
    <row r="356" spans="1:10" ht="90">
      <c r="A356" s="213" t="s">
        <v>35</v>
      </c>
      <c r="B356" s="52" t="s">
        <v>96</v>
      </c>
      <c r="C356" s="148"/>
      <c r="D356" s="105">
        <v>5139.805</v>
      </c>
      <c r="E356" s="105">
        <v>2482.619</v>
      </c>
      <c r="F356" s="105">
        <v>2482.619</v>
      </c>
      <c r="G356" s="105">
        <v>2482.619</v>
      </c>
      <c r="H356" s="3">
        <f t="shared" si="26"/>
        <v>0</v>
      </c>
      <c r="I356" s="6">
        <f t="shared" si="25"/>
        <v>1</v>
      </c>
      <c r="J356" s="24"/>
    </row>
    <row r="357" spans="1:10" ht="27">
      <c r="A357" s="213"/>
      <c r="B357" s="50" t="s">
        <v>156</v>
      </c>
      <c r="C357" s="146"/>
      <c r="D357" s="106">
        <v>5139.805</v>
      </c>
      <c r="E357" s="105">
        <v>2482.619</v>
      </c>
      <c r="F357" s="105">
        <v>2482.619</v>
      </c>
      <c r="G357" s="105">
        <v>2482.619</v>
      </c>
      <c r="H357" s="3">
        <f t="shared" si="26"/>
        <v>0</v>
      </c>
      <c r="I357" s="6">
        <f t="shared" si="25"/>
        <v>1</v>
      </c>
      <c r="J357" s="24"/>
    </row>
    <row r="358" spans="1:10" ht="45">
      <c r="A358" s="213" t="s">
        <v>36</v>
      </c>
      <c r="B358" s="206" t="s">
        <v>97</v>
      </c>
      <c r="C358" s="148"/>
      <c r="D358" s="105">
        <v>4874.4</v>
      </c>
      <c r="E358" s="105">
        <v>4874.4</v>
      </c>
      <c r="F358" s="105">
        <v>4802.0979</v>
      </c>
      <c r="G358" s="105">
        <v>4802.0979</v>
      </c>
      <c r="H358" s="3">
        <f t="shared" si="26"/>
        <v>-72.30209999999988</v>
      </c>
      <c r="I358" s="6">
        <f t="shared" si="25"/>
        <v>0.9851669743968489</v>
      </c>
      <c r="J358" s="24"/>
    </row>
    <row r="359" spans="1:10" ht="27">
      <c r="A359" s="213"/>
      <c r="B359" s="50" t="s">
        <v>156</v>
      </c>
      <c r="C359" s="146"/>
      <c r="D359" s="106">
        <v>4874.4</v>
      </c>
      <c r="E359" s="105">
        <v>4874.4</v>
      </c>
      <c r="F359" s="105">
        <v>4802.0979</v>
      </c>
      <c r="G359" s="105">
        <v>4802.0979</v>
      </c>
      <c r="H359" s="3">
        <f t="shared" si="26"/>
        <v>-72.30209999999988</v>
      </c>
      <c r="I359" s="6">
        <f t="shared" si="25"/>
        <v>0.9851669743968489</v>
      </c>
      <c r="J359" s="24"/>
    </row>
    <row r="360" spans="1:10" ht="67.5">
      <c r="A360" s="213" t="s">
        <v>37</v>
      </c>
      <c r="B360" s="206" t="s">
        <v>98</v>
      </c>
      <c r="C360" s="148"/>
      <c r="D360" s="105">
        <v>172.582</v>
      </c>
      <c r="E360" s="105">
        <v>172.582</v>
      </c>
      <c r="F360" s="105">
        <v>165.382</v>
      </c>
      <c r="G360" s="105">
        <v>165.382</v>
      </c>
      <c r="H360" s="3">
        <f t="shared" si="26"/>
        <v>-7.199999999999989</v>
      </c>
      <c r="I360" s="6">
        <f t="shared" si="25"/>
        <v>0.9582807013477652</v>
      </c>
      <c r="J360" s="27"/>
    </row>
    <row r="361" spans="1:10" ht="27">
      <c r="A361" s="213"/>
      <c r="B361" s="50" t="s">
        <v>156</v>
      </c>
      <c r="C361" s="146"/>
      <c r="D361" s="106">
        <v>172.582</v>
      </c>
      <c r="E361" s="105">
        <v>172.582</v>
      </c>
      <c r="F361" s="105">
        <v>165.382</v>
      </c>
      <c r="G361" s="105">
        <v>165.382</v>
      </c>
      <c r="H361" s="3">
        <f t="shared" si="26"/>
        <v>-7.199999999999989</v>
      </c>
      <c r="I361" s="6">
        <f t="shared" si="25"/>
        <v>0.9582807013477652</v>
      </c>
      <c r="J361" s="23"/>
    </row>
    <row r="362" spans="1:10" ht="90" customHeight="1">
      <c r="A362" s="213" t="s">
        <v>39</v>
      </c>
      <c r="B362" s="52" t="s">
        <v>99</v>
      </c>
      <c r="C362" s="148"/>
      <c r="D362" s="105">
        <v>2840.212</v>
      </c>
      <c r="E362" s="105">
        <v>800</v>
      </c>
      <c r="F362" s="105">
        <v>14.01155</v>
      </c>
      <c r="G362" s="105">
        <v>14.01155</v>
      </c>
      <c r="H362" s="3">
        <f t="shared" si="26"/>
        <v>-785.9884500000001</v>
      </c>
      <c r="I362" s="6">
        <f t="shared" si="25"/>
        <v>0.0175144375</v>
      </c>
      <c r="J362" s="28" t="s">
        <v>666</v>
      </c>
    </row>
    <row r="363" spans="1:10" ht="27">
      <c r="A363" s="213"/>
      <c r="B363" s="50" t="s">
        <v>156</v>
      </c>
      <c r="C363" s="146"/>
      <c r="D363" s="107">
        <v>2840.212</v>
      </c>
      <c r="E363" s="105">
        <v>800</v>
      </c>
      <c r="F363" s="105">
        <v>14.01155</v>
      </c>
      <c r="G363" s="105">
        <v>14.01155</v>
      </c>
      <c r="H363" s="3">
        <f t="shared" si="26"/>
        <v>-785.9884500000001</v>
      </c>
      <c r="I363" s="6">
        <f t="shared" si="25"/>
        <v>0.0175144375</v>
      </c>
      <c r="J363" s="23"/>
    </row>
    <row r="364" spans="1:10" ht="138" customHeight="1">
      <c r="A364" s="213" t="s">
        <v>40</v>
      </c>
      <c r="B364" s="52" t="s">
        <v>612</v>
      </c>
      <c r="C364" s="148"/>
      <c r="D364" s="105">
        <v>4615.7</v>
      </c>
      <c r="E364" s="105">
        <v>3186.1</v>
      </c>
      <c r="F364" s="105">
        <v>2399.16</v>
      </c>
      <c r="G364" s="105">
        <v>2399.16</v>
      </c>
      <c r="H364" s="3">
        <f t="shared" si="26"/>
        <v>-786.94</v>
      </c>
      <c r="I364" s="6">
        <f t="shared" si="25"/>
        <v>0.7530083801512821</v>
      </c>
      <c r="J364" s="27"/>
    </row>
    <row r="365" spans="1:10" ht="27">
      <c r="A365" s="213"/>
      <c r="B365" s="50" t="s">
        <v>157</v>
      </c>
      <c r="C365" s="146"/>
      <c r="D365" s="106">
        <v>4615.7</v>
      </c>
      <c r="E365" s="105">
        <v>3186.1</v>
      </c>
      <c r="F365" s="105">
        <v>2399.16</v>
      </c>
      <c r="G365" s="105">
        <v>2399.16</v>
      </c>
      <c r="H365" s="3">
        <f t="shared" si="26"/>
        <v>-786.94</v>
      </c>
      <c r="I365" s="6">
        <f t="shared" si="25"/>
        <v>0.7530083801512821</v>
      </c>
      <c r="J365" s="23"/>
    </row>
    <row r="366" spans="1:10" ht="90">
      <c r="A366" s="213" t="s">
        <v>41</v>
      </c>
      <c r="B366" s="52" t="s">
        <v>100</v>
      </c>
      <c r="C366" s="148"/>
      <c r="D366" s="105">
        <v>8275</v>
      </c>
      <c r="E366" s="105">
        <v>7957.402</v>
      </c>
      <c r="F366" s="105">
        <v>4798.21</v>
      </c>
      <c r="G366" s="105">
        <v>4798.21</v>
      </c>
      <c r="H366" s="3">
        <f t="shared" si="26"/>
        <v>-3159.192</v>
      </c>
      <c r="I366" s="6">
        <f t="shared" si="25"/>
        <v>0.6029870050551676</v>
      </c>
      <c r="J366" s="27"/>
    </row>
    <row r="367" spans="1:10" ht="27">
      <c r="A367" s="213"/>
      <c r="B367" s="50" t="s">
        <v>157</v>
      </c>
      <c r="C367" s="146"/>
      <c r="D367" s="106">
        <v>8275</v>
      </c>
      <c r="E367" s="105">
        <v>7957.402</v>
      </c>
      <c r="F367" s="105">
        <v>4798.21</v>
      </c>
      <c r="G367" s="105">
        <v>4798.21</v>
      </c>
      <c r="H367" s="3">
        <f t="shared" si="26"/>
        <v>-3159.192</v>
      </c>
      <c r="I367" s="6">
        <f t="shared" si="25"/>
        <v>0.6029870050551676</v>
      </c>
      <c r="J367" s="24"/>
    </row>
    <row r="368" spans="1:10" ht="45">
      <c r="A368" s="214" t="s">
        <v>391</v>
      </c>
      <c r="B368" s="51" t="s">
        <v>463</v>
      </c>
      <c r="C368" s="147"/>
      <c r="D368" s="21">
        <v>1488.087</v>
      </c>
      <c r="E368" s="21">
        <v>428.4</v>
      </c>
      <c r="F368" s="21">
        <v>245.58</v>
      </c>
      <c r="G368" s="21">
        <v>245.58</v>
      </c>
      <c r="H368" s="102">
        <f t="shared" si="26"/>
        <v>-182.81999999999996</v>
      </c>
      <c r="I368" s="166">
        <f t="shared" si="25"/>
        <v>0.573249299719888</v>
      </c>
      <c r="J368" s="25"/>
    </row>
    <row r="369" spans="1:10" ht="27">
      <c r="A369" s="213"/>
      <c r="B369" s="186" t="s">
        <v>306</v>
      </c>
      <c r="C369" s="202"/>
      <c r="D369" s="203">
        <v>1488.087</v>
      </c>
      <c r="E369" s="203">
        <v>428.4</v>
      </c>
      <c r="F369" s="203">
        <v>245.58</v>
      </c>
      <c r="G369" s="203">
        <v>245.58</v>
      </c>
      <c r="H369" s="2">
        <f t="shared" si="26"/>
        <v>-182.81999999999996</v>
      </c>
      <c r="I369" s="10">
        <f t="shared" si="25"/>
        <v>0.573249299719888</v>
      </c>
      <c r="J369" s="24"/>
    </row>
    <row r="370" spans="1:10" ht="135">
      <c r="A370" s="213" t="s">
        <v>42</v>
      </c>
      <c r="B370" s="52" t="s">
        <v>339</v>
      </c>
      <c r="C370" s="148"/>
      <c r="D370" s="105">
        <v>168.4</v>
      </c>
      <c r="E370" s="105">
        <v>168.4</v>
      </c>
      <c r="F370" s="105">
        <v>168.4</v>
      </c>
      <c r="G370" s="105">
        <v>168.4</v>
      </c>
      <c r="H370" s="3">
        <f t="shared" si="26"/>
        <v>0</v>
      </c>
      <c r="I370" s="6">
        <f t="shared" si="25"/>
        <v>1</v>
      </c>
      <c r="J370" s="27"/>
    </row>
    <row r="371" spans="1:10" ht="112.5">
      <c r="A371" s="213" t="s">
        <v>347</v>
      </c>
      <c r="B371" s="52" t="s">
        <v>101</v>
      </c>
      <c r="C371" s="148"/>
      <c r="D371" s="105">
        <v>397.9</v>
      </c>
      <c r="E371" s="105">
        <v>90</v>
      </c>
      <c r="F371" s="105">
        <v>73.16</v>
      </c>
      <c r="G371" s="105">
        <v>73.16</v>
      </c>
      <c r="H371" s="3">
        <f t="shared" si="26"/>
        <v>-16.840000000000003</v>
      </c>
      <c r="I371" s="6">
        <f t="shared" si="25"/>
        <v>0.8128888888888889</v>
      </c>
      <c r="J371" s="27"/>
    </row>
    <row r="372" spans="1:10" ht="90">
      <c r="A372" s="213" t="s">
        <v>348</v>
      </c>
      <c r="B372" s="52" t="s">
        <v>102</v>
      </c>
      <c r="C372" s="148"/>
      <c r="D372" s="105">
        <v>100</v>
      </c>
      <c r="E372" s="105">
        <v>0</v>
      </c>
      <c r="F372" s="105">
        <v>0</v>
      </c>
      <c r="G372" s="105">
        <v>0</v>
      </c>
      <c r="H372" s="3">
        <f t="shared" si="26"/>
        <v>0</v>
      </c>
      <c r="I372" s="6"/>
      <c r="J372" s="29"/>
    </row>
    <row r="373" spans="1:10" ht="180">
      <c r="A373" s="213" t="s">
        <v>349</v>
      </c>
      <c r="B373" s="52" t="s">
        <v>103</v>
      </c>
      <c r="C373" s="148"/>
      <c r="D373" s="105">
        <v>620.787</v>
      </c>
      <c r="E373" s="105">
        <v>100</v>
      </c>
      <c r="F373" s="105">
        <v>0</v>
      </c>
      <c r="G373" s="105">
        <v>0</v>
      </c>
      <c r="H373" s="3">
        <f t="shared" si="26"/>
        <v>-100</v>
      </c>
      <c r="I373" s="6">
        <f>G373/E373</f>
        <v>0</v>
      </c>
      <c r="J373" s="29"/>
    </row>
    <row r="374" spans="1:10" ht="228" customHeight="1">
      <c r="A374" s="213" t="s">
        <v>350</v>
      </c>
      <c r="B374" s="52" t="s">
        <v>429</v>
      </c>
      <c r="C374" s="148"/>
      <c r="D374" s="105">
        <v>66</v>
      </c>
      <c r="E374" s="105">
        <v>0</v>
      </c>
      <c r="F374" s="105">
        <v>0</v>
      </c>
      <c r="G374" s="105">
        <v>0</v>
      </c>
      <c r="H374" s="3">
        <f t="shared" si="26"/>
        <v>0</v>
      </c>
      <c r="I374" s="6"/>
      <c r="J374" s="29"/>
    </row>
    <row r="375" spans="1:10" ht="112.5">
      <c r="A375" s="213" t="s">
        <v>62</v>
      </c>
      <c r="B375" s="52" t="s">
        <v>104</v>
      </c>
      <c r="C375" s="148"/>
      <c r="D375" s="105">
        <v>135</v>
      </c>
      <c r="E375" s="105">
        <v>70</v>
      </c>
      <c r="F375" s="105">
        <v>4.02</v>
      </c>
      <c r="G375" s="105">
        <v>4.02</v>
      </c>
      <c r="H375" s="3">
        <f t="shared" si="26"/>
        <v>-65.98</v>
      </c>
      <c r="I375" s="6">
        <f aca="true" t="shared" si="27" ref="I375:I391">G375/E375</f>
        <v>0.05742857142857142</v>
      </c>
      <c r="J375" s="29"/>
    </row>
    <row r="376" spans="1:10" ht="51" customHeight="1">
      <c r="A376" s="214" t="s">
        <v>392</v>
      </c>
      <c r="B376" s="51" t="s">
        <v>464</v>
      </c>
      <c r="C376" s="147"/>
      <c r="D376" s="21">
        <v>453</v>
      </c>
      <c r="E376" s="21">
        <v>453</v>
      </c>
      <c r="F376" s="21">
        <v>452.998</v>
      </c>
      <c r="G376" s="21">
        <v>452.998</v>
      </c>
      <c r="H376" s="102">
        <f t="shared" si="26"/>
        <v>-0.0020000000000095497</v>
      </c>
      <c r="I376" s="166">
        <f t="shared" si="27"/>
        <v>0.9999955849889625</v>
      </c>
      <c r="J376" s="25"/>
    </row>
    <row r="377" spans="1:10" ht="27">
      <c r="A377" s="213"/>
      <c r="B377" s="186" t="s">
        <v>306</v>
      </c>
      <c r="C377" s="202"/>
      <c r="D377" s="203">
        <v>453</v>
      </c>
      <c r="E377" s="203">
        <v>453</v>
      </c>
      <c r="F377" s="203">
        <v>452.998</v>
      </c>
      <c r="G377" s="203">
        <v>452.998</v>
      </c>
      <c r="H377" s="2">
        <f t="shared" si="26"/>
        <v>-0.0020000000000095497</v>
      </c>
      <c r="I377" s="10">
        <f t="shared" si="27"/>
        <v>0.9999955849889625</v>
      </c>
      <c r="J377" s="24"/>
    </row>
    <row r="378" spans="1:10" ht="94.5" customHeight="1">
      <c r="A378" s="213" t="s">
        <v>63</v>
      </c>
      <c r="B378" s="54" t="s">
        <v>105</v>
      </c>
      <c r="C378" s="148"/>
      <c r="D378" s="105">
        <v>453</v>
      </c>
      <c r="E378" s="105">
        <v>453</v>
      </c>
      <c r="F378" s="105">
        <v>452.998</v>
      </c>
      <c r="G378" s="105">
        <v>452.998</v>
      </c>
      <c r="H378" s="3">
        <f t="shared" si="26"/>
        <v>-0.0020000000000095497</v>
      </c>
      <c r="I378" s="6">
        <f t="shared" si="27"/>
        <v>0.9999955849889625</v>
      </c>
      <c r="J378" s="24"/>
    </row>
    <row r="379" spans="1:10" ht="67.5">
      <c r="A379" s="214" t="s">
        <v>395</v>
      </c>
      <c r="B379" s="51" t="s">
        <v>465</v>
      </c>
      <c r="C379" s="147"/>
      <c r="D379" s="21">
        <v>2406.322</v>
      </c>
      <c r="E379" s="21">
        <v>1431.0389999999998</v>
      </c>
      <c r="F379" s="21">
        <v>1075.5509800000002</v>
      </c>
      <c r="G379" s="21">
        <v>1075.5509800000002</v>
      </c>
      <c r="H379" s="102">
        <f t="shared" si="26"/>
        <v>-355.48801999999955</v>
      </c>
      <c r="I379" s="166">
        <f t="shared" si="27"/>
        <v>0.7515874689648573</v>
      </c>
      <c r="J379" s="25"/>
    </row>
    <row r="380" spans="1:10" ht="27">
      <c r="A380" s="213"/>
      <c r="B380" s="186" t="s">
        <v>306</v>
      </c>
      <c r="C380" s="202"/>
      <c r="D380" s="203">
        <v>2406.322</v>
      </c>
      <c r="E380" s="203">
        <v>1431.0389999999998</v>
      </c>
      <c r="F380" s="203">
        <v>1075.5509800000002</v>
      </c>
      <c r="G380" s="203">
        <v>1075.5509800000002</v>
      </c>
      <c r="H380" s="2">
        <f t="shared" si="26"/>
        <v>-355.48801999999955</v>
      </c>
      <c r="I380" s="10">
        <f t="shared" si="27"/>
        <v>0.7515874689648573</v>
      </c>
      <c r="J380" s="24"/>
    </row>
    <row r="381" spans="1:10" ht="67.5">
      <c r="A381" s="213" t="s">
        <v>64</v>
      </c>
      <c r="B381" s="52" t="s">
        <v>106</v>
      </c>
      <c r="C381" s="148"/>
      <c r="D381" s="105">
        <v>796.488</v>
      </c>
      <c r="E381" s="105">
        <v>394.919</v>
      </c>
      <c r="F381" s="105">
        <v>205.17988</v>
      </c>
      <c r="G381" s="105">
        <v>205.17988</v>
      </c>
      <c r="H381" s="3">
        <f t="shared" si="26"/>
        <v>-189.73911999999999</v>
      </c>
      <c r="I381" s="6">
        <f t="shared" si="27"/>
        <v>0.5195492746613862</v>
      </c>
      <c r="J381" s="27"/>
    </row>
    <row r="382" spans="1:10" ht="97.5" customHeight="1">
      <c r="A382" s="213" t="s">
        <v>65</v>
      </c>
      <c r="B382" s="52" t="s">
        <v>107</v>
      </c>
      <c r="C382" s="148"/>
      <c r="D382" s="105">
        <v>375.9</v>
      </c>
      <c r="E382" s="105">
        <v>338.9</v>
      </c>
      <c r="F382" s="105">
        <v>295.6921</v>
      </c>
      <c r="G382" s="105">
        <v>295.6921</v>
      </c>
      <c r="H382" s="3">
        <f t="shared" si="26"/>
        <v>-43.207899999999995</v>
      </c>
      <c r="I382" s="6">
        <f t="shared" si="27"/>
        <v>0.8725054588374151</v>
      </c>
      <c r="J382" s="27"/>
    </row>
    <row r="383" spans="1:10" ht="94.5" customHeight="1">
      <c r="A383" s="213" t="s">
        <v>66</v>
      </c>
      <c r="B383" s="52" t="s">
        <v>108</v>
      </c>
      <c r="C383" s="148"/>
      <c r="D383" s="105">
        <v>480</v>
      </c>
      <c r="E383" s="105">
        <v>240</v>
      </c>
      <c r="F383" s="105">
        <v>240</v>
      </c>
      <c r="G383" s="105">
        <v>240</v>
      </c>
      <c r="H383" s="3">
        <f aca="true" t="shared" si="28" ref="H383:H414">G383-E383</f>
        <v>0</v>
      </c>
      <c r="I383" s="6">
        <f t="shared" si="27"/>
        <v>1</v>
      </c>
      <c r="J383" s="27"/>
    </row>
    <row r="384" spans="1:10" ht="67.5">
      <c r="A384" s="213" t="s">
        <v>67</v>
      </c>
      <c r="B384" s="52" t="s">
        <v>109</v>
      </c>
      <c r="C384" s="148"/>
      <c r="D384" s="105">
        <v>45</v>
      </c>
      <c r="E384" s="105">
        <v>45</v>
      </c>
      <c r="F384" s="105">
        <v>0</v>
      </c>
      <c r="G384" s="105">
        <v>0</v>
      </c>
      <c r="H384" s="3">
        <f t="shared" si="28"/>
        <v>-45</v>
      </c>
      <c r="I384" s="6">
        <f t="shared" si="27"/>
        <v>0</v>
      </c>
      <c r="J384" s="27"/>
    </row>
    <row r="385" spans="1:10" ht="162" customHeight="1">
      <c r="A385" s="213" t="s">
        <v>68</v>
      </c>
      <c r="B385" s="52" t="s">
        <v>489</v>
      </c>
      <c r="C385" s="148"/>
      <c r="D385" s="105">
        <v>100</v>
      </c>
      <c r="E385" s="105">
        <v>40</v>
      </c>
      <c r="F385" s="105">
        <v>9</v>
      </c>
      <c r="G385" s="105">
        <v>9</v>
      </c>
      <c r="H385" s="3">
        <f t="shared" si="28"/>
        <v>-31</v>
      </c>
      <c r="I385" s="6">
        <f t="shared" si="27"/>
        <v>0.225</v>
      </c>
      <c r="J385" s="23"/>
    </row>
    <row r="386" spans="1:10" ht="45">
      <c r="A386" s="213" t="s">
        <v>69</v>
      </c>
      <c r="B386" s="52" t="s">
        <v>490</v>
      </c>
      <c r="C386" s="148"/>
      <c r="D386" s="105">
        <v>286.08</v>
      </c>
      <c r="E386" s="105">
        <v>97.186</v>
      </c>
      <c r="F386" s="105">
        <v>97.186</v>
      </c>
      <c r="G386" s="105">
        <v>97.186</v>
      </c>
      <c r="H386" s="3">
        <f t="shared" si="28"/>
        <v>0</v>
      </c>
      <c r="I386" s="6">
        <f t="shared" si="27"/>
        <v>1</v>
      </c>
      <c r="J386" s="23"/>
    </row>
    <row r="387" spans="1:10" ht="27">
      <c r="A387" s="213" t="s">
        <v>70</v>
      </c>
      <c r="B387" s="52" t="s">
        <v>491</v>
      </c>
      <c r="C387" s="148"/>
      <c r="D387" s="105">
        <v>185.034</v>
      </c>
      <c r="E387" s="105">
        <v>185.034</v>
      </c>
      <c r="F387" s="105">
        <v>185.034</v>
      </c>
      <c r="G387" s="105">
        <v>185.034</v>
      </c>
      <c r="H387" s="3">
        <f t="shared" si="28"/>
        <v>0</v>
      </c>
      <c r="I387" s="6">
        <f t="shared" si="27"/>
        <v>1</v>
      </c>
      <c r="J387" s="23"/>
    </row>
    <row r="388" spans="1:10" ht="69" customHeight="1">
      <c r="A388" s="213" t="s">
        <v>71</v>
      </c>
      <c r="B388" s="54" t="s">
        <v>492</v>
      </c>
      <c r="C388" s="148"/>
      <c r="D388" s="105">
        <v>137.82</v>
      </c>
      <c r="E388" s="105">
        <v>90</v>
      </c>
      <c r="F388" s="105">
        <v>43.459</v>
      </c>
      <c r="G388" s="105">
        <v>43.459</v>
      </c>
      <c r="H388" s="3">
        <f t="shared" si="28"/>
        <v>-46.541</v>
      </c>
      <c r="I388" s="6">
        <f t="shared" si="27"/>
        <v>0.4828777777777778</v>
      </c>
      <c r="J388" s="23"/>
    </row>
    <row r="389" spans="1:10" ht="67.5">
      <c r="A389" s="214" t="s">
        <v>396</v>
      </c>
      <c r="B389" s="51" t="s">
        <v>466</v>
      </c>
      <c r="C389" s="147"/>
      <c r="D389" s="21">
        <v>4682.117</v>
      </c>
      <c r="E389" s="21">
        <v>2972.0528699999995</v>
      </c>
      <c r="F389" s="21">
        <v>2949.85047</v>
      </c>
      <c r="G389" s="21">
        <v>2949.85047</v>
      </c>
      <c r="H389" s="102">
        <f t="shared" si="28"/>
        <v>-22.20239999999967</v>
      </c>
      <c r="I389" s="166">
        <f t="shared" si="27"/>
        <v>0.9925296079944904</v>
      </c>
      <c r="J389" s="25"/>
    </row>
    <row r="390" spans="1:10" ht="27">
      <c r="A390" s="213"/>
      <c r="B390" s="186" t="s">
        <v>306</v>
      </c>
      <c r="C390" s="202"/>
      <c r="D390" s="203">
        <v>1657.017</v>
      </c>
      <c r="E390" s="203">
        <v>1068.342</v>
      </c>
      <c r="F390" s="203">
        <v>1046.1396</v>
      </c>
      <c r="G390" s="203">
        <v>1046.1396</v>
      </c>
      <c r="H390" s="2">
        <f t="shared" si="28"/>
        <v>-22.202400000000125</v>
      </c>
      <c r="I390" s="10">
        <f t="shared" si="27"/>
        <v>0.9792178909001049</v>
      </c>
      <c r="J390" s="24"/>
    </row>
    <row r="391" spans="1:10" ht="27">
      <c r="A391" s="213"/>
      <c r="B391" s="186" t="s">
        <v>307</v>
      </c>
      <c r="C391" s="202"/>
      <c r="D391" s="203">
        <v>3025.1</v>
      </c>
      <c r="E391" s="203">
        <v>1903.7108699999999</v>
      </c>
      <c r="F391" s="203">
        <v>1903.7108699999999</v>
      </c>
      <c r="G391" s="203">
        <v>1903.7108699999999</v>
      </c>
      <c r="H391" s="2">
        <f t="shared" si="28"/>
        <v>0</v>
      </c>
      <c r="I391" s="10">
        <f t="shared" si="27"/>
        <v>1</v>
      </c>
      <c r="J391" s="24"/>
    </row>
    <row r="392" spans="1:10" ht="123" customHeight="1">
      <c r="A392" s="213" t="s">
        <v>72</v>
      </c>
      <c r="B392" s="54" t="s">
        <v>493</v>
      </c>
      <c r="C392" s="148"/>
      <c r="D392" s="105">
        <v>124.09</v>
      </c>
      <c r="E392" s="105">
        <v>0</v>
      </c>
      <c r="F392" s="105">
        <v>0</v>
      </c>
      <c r="G392" s="105">
        <v>0</v>
      </c>
      <c r="H392" s="3">
        <f t="shared" si="28"/>
        <v>0</v>
      </c>
      <c r="I392" s="6"/>
      <c r="J392" s="24"/>
    </row>
    <row r="393" spans="1:10" ht="27">
      <c r="A393" s="213"/>
      <c r="B393" s="50" t="s">
        <v>306</v>
      </c>
      <c r="C393" s="146"/>
      <c r="D393" s="106">
        <v>62.045</v>
      </c>
      <c r="E393" s="105">
        <v>0</v>
      </c>
      <c r="F393" s="105">
        <v>0</v>
      </c>
      <c r="G393" s="105">
        <v>0</v>
      </c>
      <c r="H393" s="3">
        <f t="shared" si="28"/>
        <v>0</v>
      </c>
      <c r="I393" s="6"/>
      <c r="J393" s="24"/>
    </row>
    <row r="394" spans="1:10" ht="27">
      <c r="A394" s="213"/>
      <c r="B394" s="50" t="s">
        <v>307</v>
      </c>
      <c r="C394" s="146"/>
      <c r="D394" s="106">
        <v>62.045</v>
      </c>
      <c r="E394" s="105">
        <v>0</v>
      </c>
      <c r="F394" s="105">
        <v>0</v>
      </c>
      <c r="G394" s="105">
        <v>0</v>
      </c>
      <c r="H394" s="3">
        <f t="shared" si="28"/>
        <v>0</v>
      </c>
      <c r="I394" s="6"/>
      <c r="J394" s="24"/>
    </row>
    <row r="395" spans="1:10" ht="90">
      <c r="A395" s="213" t="s">
        <v>73</v>
      </c>
      <c r="B395" s="54" t="s">
        <v>494</v>
      </c>
      <c r="C395" s="148"/>
      <c r="D395" s="22">
        <v>487.985</v>
      </c>
      <c r="E395" s="22">
        <v>487.985</v>
      </c>
      <c r="F395" s="22">
        <v>486.9956</v>
      </c>
      <c r="G395" s="22">
        <v>486.9956</v>
      </c>
      <c r="H395" s="3">
        <f t="shared" si="28"/>
        <v>-0.9893999999999892</v>
      </c>
      <c r="I395" s="6">
        <f aca="true" t="shared" si="29" ref="I395:I402">G395/E395</f>
        <v>0.997972478662254</v>
      </c>
      <c r="J395" s="24"/>
    </row>
    <row r="396" spans="1:10" ht="27">
      <c r="A396" s="213"/>
      <c r="B396" s="50" t="s">
        <v>306</v>
      </c>
      <c r="C396" s="146"/>
      <c r="D396" s="106">
        <v>487.985</v>
      </c>
      <c r="E396" s="105">
        <v>487.985</v>
      </c>
      <c r="F396" s="105">
        <v>486.9956</v>
      </c>
      <c r="G396" s="105">
        <v>486.9956</v>
      </c>
      <c r="H396" s="3">
        <f t="shared" si="28"/>
        <v>-0.9893999999999892</v>
      </c>
      <c r="I396" s="6">
        <f t="shared" si="29"/>
        <v>0.997972478662254</v>
      </c>
      <c r="J396" s="24"/>
    </row>
    <row r="397" spans="1:10" ht="67.5">
      <c r="A397" s="213" t="s">
        <v>74</v>
      </c>
      <c r="B397" s="54" t="s">
        <v>495</v>
      </c>
      <c r="C397" s="148"/>
      <c r="D397" s="22">
        <v>304</v>
      </c>
      <c r="E397" s="22">
        <v>187</v>
      </c>
      <c r="F397" s="22">
        <v>187</v>
      </c>
      <c r="G397" s="22">
        <v>187</v>
      </c>
      <c r="H397" s="3">
        <f t="shared" si="28"/>
        <v>0</v>
      </c>
      <c r="I397" s="6">
        <f t="shared" si="29"/>
        <v>1</v>
      </c>
      <c r="J397" s="24"/>
    </row>
    <row r="398" spans="1:10" ht="27">
      <c r="A398" s="213"/>
      <c r="B398" s="50" t="s">
        <v>306</v>
      </c>
      <c r="C398" s="146"/>
      <c r="D398" s="106">
        <v>304</v>
      </c>
      <c r="E398" s="105">
        <v>187</v>
      </c>
      <c r="F398" s="105">
        <v>187</v>
      </c>
      <c r="G398" s="105">
        <v>187</v>
      </c>
      <c r="H398" s="3">
        <f t="shared" si="28"/>
        <v>0</v>
      </c>
      <c r="I398" s="6">
        <f t="shared" si="29"/>
        <v>1</v>
      </c>
      <c r="J398" s="24"/>
    </row>
    <row r="399" spans="1:10" ht="67.5">
      <c r="A399" s="213" t="s">
        <v>75</v>
      </c>
      <c r="B399" s="54" t="s">
        <v>496</v>
      </c>
      <c r="C399" s="148"/>
      <c r="D399" s="22">
        <v>21.213</v>
      </c>
      <c r="E399" s="22">
        <v>21.213</v>
      </c>
      <c r="F399" s="105">
        <v>0</v>
      </c>
      <c r="G399" s="105">
        <v>0</v>
      </c>
      <c r="H399" s="3">
        <f t="shared" si="28"/>
        <v>-21.213</v>
      </c>
      <c r="I399" s="6">
        <f t="shared" si="29"/>
        <v>0</v>
      </c>
      <c r="J399" s="24"/>
    </row>
    <row r="400" spans="1:10" ht="27">
      <c r="A400" s="213"/>
      <c r="B400" s="50" t="s">
        <v>306</v>
      </c>
      <c r="C400" s="146"/>
      <c r="D400" s="106">
        <v>21.213</v>
      </c>
      <c r="E400" s="105">
        <v>21.213</v>
      </c>
      <c r="F400" s="105">
        <v>0</v>
      </c>
      <c r="G400" s="105">
        <v>0</v>
      </c>
      <c r="H400" s="3">
        <f t="shared" si="28"/>
        <v>-21.213</v>
      </c>
      <c r="I400" s="6">
        <f t="shared" si="29"/>
        <v>0</v>
      </c>
      <c r="J400" s="24"/>
    </row>
    <row r="401" spans="1:10" ht="45">
      <c r="A401" s="213" t="s">
        <v>76</v>
      </c>
      <c r="B401" s="54" t="s">
        <v>497</v>
      </c>
      <c r="C401" s="148"/>
      <c r="D401" s="22">
        <v>118.944</v>
      </c>
      <c r="E401" s="22">
        <v>118.944</v>
      </c>
      <c r="F401" s="105">
        <v>118.944</v>
      </c>
      <c r="G401" s="105">
        <v>118.944</v>
      </c>
      <c r="H401" s="3">
        <f t="shared" si="28"/>
        <v>0</v>
      </c>
      <c r="I401" s="6">
        <f t="shared" si="29"/>
        <v>1</v>
      </c>
      <c r="J401" s="24"/>
    </row>
    <row r="402" spans="1:10" ht="27">
      <c r="A402" s="213"/>
      <c r="B402" s="50" t="s">
        <v>306</v>
      </c>
      <c r="C402" s="146"/>
      <c r="D402" s="106">
        <v>118.944</v>
      </c>
      <c r="E402" s="105">
        <v>118.944</v>
      </c>
      <c r="F402" s="105">
        <v>118.944</v>
      </c>
      <c r="G402" s="105">
        <v>118.944</v>
      </c>
      <c r="H402" s="3">
        <f t="shared" si="28"/>
        <v>0</v>
      </c>
      <c r="I402" s="6">
        <f t="shared" si="29"/>
        <v>1</v>
      </c>
      <c r="J402" s="24"/>
    </row>
    <row r="403" spans="1:10" ht="45">
      <c r="A403" s="213" t="s">
        <v>77</v>
      </c>
      <c r="B403" s="54" t="s">
        <v>498</v>
      </c>
      <c r="C403" s="148"/>
      <c r="D403" s="22">
        <v>13.06</v>
      </c>
      <c r="E403" s="22">
        <v>0</v>
      </c>
      <c r="F403" s="105">
        <v>0</v>
      </c>
      <c r="G403" s="105">
        <v>0</v>
      </c>
      <c r="H403" s="3">
        <f t="shared" si="28"/>
        <v>0</v>
      </c>
      <c r="I403" s="6"/>
      <c r="J403" s="24"/>
    </row>
    <row r="404" spans="1:10" ht="27">
      <c r="A404" s="213"/>
      <c r="B404" s="50" t="s">
        <v>306</v>
      </c>
      <c r="C404" s="146"/>
      <c r="D404" s="106">
        <v>6.53</v>
      </c>
      <c r="E404" s="105">
        <v>0</v>
      </c>
      <c r="F404" s="105">
        <v>0</v>
      </c>
      <c r="G404" s="105">
        <v>0</v>
      </c>
      <c r="H404" s="3">
        <f t="shared" si="28"/>
        <v>0</v>
      </c>
      <c r="I404" s="6"/>
      <c r="J404" s="24"/>
    </row>
    <row r="405" spans="1:10" ht="27">
      <c r="A405" s="213"/>
      <c r="B405" s="50" t="s">
        <v>307</v>
      </c>
      <c r="C405" s="146"/>
      <c r="D405" s="106">
        <v>6.53</v>
      </c>
      <c r="E405" s="105">
        <v>0</v>
      </c>
      <c r="F405" s="105">
        <v>0</v>
      </c>
      <c r="G405" s="105">
        <v>0</v>
      </c>
      <c r="H405" s="3">
        <f t="shared" si="28"/>
        <v>0</v>
      </c>
      <c r="I405" s="6"/>
      <c r="J405" s="24"/>
    </row>
    <row r="406" spans="1:10" ht="112.5">
      <c r="A406" s="213" t="s">
        <v>78</v>
      </c>
      <c r="B406" s="54" t="s">
        <v>499</v>
      </c>
      <c r="C406" s="148"/>
      <c r="D406" s="22">
        <v>198.4</v>
      </c>
      <c r="E406" s="22">
        <v>198.4</v>
      </c>
      <c r="F406" s="105">
        <v>198.4</v>
      </c>
      <c r="G406" s="105">
        <v>198.4</v>
      </c>
      <c r="H406" s="3">
        <f t="shared" si="28"/>
        <v>0</v>
      </c>
      <c r="I406" s="6">
        <f>G406/E406</f>
        <v>1</v>
      </c>
      <c r="J406" s="24"/>
    </row>
    <row r="407" spans="1:10" ht="27">
      <c r="A407" s="213"/>
      <c r="B407" s="50" t="s">
        <v>306</v>
      </c>
      <c r="C407" s="146"/>
      <c r="D407" s="106">
        <v>99.2</v>
      </c>
      <c r="E407" s="106">
        <v>99.2</v>
      </c>
      <c r="F407" s="106">
        <v>99.2</v>
      </c>
      <c r="G407" s="105">
        <v>99.2</v>
      </c>
      <c r="H407" s="3">
        <f t="shared" si="28"/>
        <v>0</v>
      </c>
      <c r="I407" s="6">
        <f>G407/E407</f>
        <v>1</v>
      </c>
      <c r="J407" s="24"/>
    </row>
    <row r="408" spans="1:10" ht="27">
      <c r="A408" s="213"/>
      <c r="B408" s="50" t="s">
        <v>307</v>
      </c>
      <c r="C408" s="146"/>
      <c r="D408" s="106">
        <v>99.2</v>
      </c>
      <c r="E408" s="106">
        <v>99.2</v>
      </c>
      <c r="F408" s="106">
        <v>99.2</v>
      </c>
      <c r="G408" s="105">
        <v>99.2</v>
      </c>
      <c r="H408" s="3">
        <f t="shared" si="28"/>
        <v>0</v>
      </c>
      <c r="I408" s="6">
        <f>G408/E408</f>
        <v>1</v>
      </c>
      <c r="J408" s="24"/>
    </row>
    <row r="409" spans="1:10" ht="112.5">
      <c r="A409" s="213" t="s">
        <v>79</v>
      </c>
      <c r="B409" s="54" t="s">
        <v>430</v>
      </c>
      <c r="C409" s="148"/>
      <c r="D409" s="22">
        <v>106.6</v>
      </c>
      <c r="E409" s="22">
        <v>94.6</v>
      </c>
      <c r="F409" s="105">
        <v>94.6</v>
      </c>
      <c r="G409" s="105">
        <v>94.6</v>
      </c>
      <c r="H409" s="3">
        <f t="shared" si="28"/>
        <v>0</v>
      </c>
      <c r="I409" s="6">
        <f>G409/E409</f>
        <v>1</v>
      </c>
      <c r="J409" s="27"/>
    </row>
    <row r="410" spans="1:10" ht="27">
      <c r="A410" s="213"/>
      <c r="B410" s="50" t="s">
        <v>306</v>
      </c>
      <c r="C410" s="146"/>
      <c r="D410" s="106">
        <v>106.6</v>
      </c>
      <c r="E410" s="105">
        <v>94.6</v>
      </c>
      <c r="F410" s="105">
        <v>94.6</v>
      </c>
      <c r="G410" s="105">
        <v>94.6</v>
      </c>
      <c r="H410" s="3">
        <f t="shared" si="28"/>
        <v>0</v>
      </c>
      <c r="I410" s="6">
        <f>G410/E410</f>
        <v>1</v>
      </c>
      <c r="J410" s="27"/>
    </row>
    <row r="411" spans="1:10" ht="45">
      <c r="A411" s="213" t="s">
        <v>80</v>
      </c>
      <c r="B411" s="54" t="s">
        <v>500</v>
      </c>
      <c r="C411" s="148"/>
      <c r="D411" s="22">
        <v>32.5</v>
      </c>
      <c r="E411" s="22">
        <v>0</v>
      </c>
      <c r="F411" s="22">
        <v>0</v>
      </c>
      <c r="G411" s="22">
        <v>0</v>
      </c>
      <c r="H411" s="3">
        <f t="shared" si="28"/>
        <v>0</v>
      </c>
      <c r="I411" s="6"/>
      <c r="J411" s="27"/>
    </row>
    <row r="412" spans="1:10" ht="27">
      <c r="A412" s="213"/>
      <c r="B412" s="50" t="s">
        <v>306</v>
      </c>
      <c r="C412" s="146"/>
      <c r="D412" s="106">
        <v>27.5</v>
      </c>
      <c r="E412" s="105">
        <v>0</v>
      </c>
      <c r="F412" s="105">
        <v>0</v>
      </c>
      <c r="G412" s="105">
        <v>0</v>
      </c>
      <c r="H412" s="3">
        <f t="shared" si="28"/>
        <v>0</v>
      </c>
      <c r="I412" s="6"/>
      <c r="J412" s="27"/>
    </row>
    <row r="413" spans="1:10" ht="27">
      <c r="A413" s="213"/>
      <c r="B413" s="50" t="s">
        <v>307</v>
      </c>
      <c r="C413" s="146"/>
      <c r="D413" s="106">
        <v>5</v>
      </c>
      <c r="E413" s="105">
        <v>0</v>
      </c>
      <c r="F413" s="105">
        <v>0</v>
      </c>
      <c r="G413" s="105">
        <v>0</v>
      </c>
      <c r="H413" s="3">
        <f t="shared" si="28"/>
        <v>0</v>
      </c>
      <c r="I413" s="6"/>
      <c r="J413" s="27"/>
    </row>
    <row r="414" spans="1:10" ht="45">
      <c r="A414" s="213" t="s">
        <v>81</v>
      </c>
      <c r="B414" s="54" t="s">
        <v>501</v>
      </c>
      <c r="C414" s="148"/>
      <c r="D414" s="22">
        <v>32.5</v>
      </c>
      <c r="E414" s="22">
        <v>0</v>
      </c>
      <c r="F414" s="22">
        <v>0</v>
      </c>
      <c r="G414" s="22">
        <v>0</v>
      </c>
      <c r="H414" s="3">
        <f t="shared" si="28"/>
        <v>0</v>
      </c>
      <c r="I414" s="6"/>
      <c r="J414" s="27"/>
    </row>
    <row r="415" spans="1:10" ht="27">
      <c r="A415" s="213"/>
      <c r="B415" s="50" t="s">
        <v>306</v>
      </c>
      <c r="C415" s="146"/>
      <c r="D415" s="106">
        <v>27.5</v>
      </c>
      <c r="E415" s="105">
        <v>0</v>
      </c>
      <c r="F415" s="105">
        <v>0</v>
      </c>
      <c r="G415" s="105">
        <v>0</v>
      </c>
      <c r="H415" s="3">
        <f aca="true" t="shared" si="30" ref="H415:H436">G415-E415</f>
        <v>0</v>
      </c>
      <c r="I415" s="6"/>
      <c r="J415" s="27"/>
    </row>
    <row r="416" spans="1:10" ht="27">
      <c r="A416" s="213"/>
      <c r="B416" s="50" t="s">
        <v>307</v>
      </c>
      <c r="C416" s="146"/>
      <c r="D416" s="106">
        <v>5</v>
      </c>
      <c r="E416" s="105">
        <v>0</v>
      </c>
      <c r="F416" s="105">
        <v>0</v>
      </c>
      <c r="G416" s="105">
        <v>0</v>
      </c>
      <c r="H416" s="3">
        <f t="shared" si="30"/>
        <v>0</v>
      </c>
      <c r="I416" s="6"/>
      <c r="J416" s="27"/>
    </row>
    <row r="417" spans="1:10" ht="45">
      <c r="A417" s="213" t="s">
        <v>82</v>
      </c>
      <c r="B417" s="54" t="s">
        <v>502</v>
      </c>
      <c r="C417" s="148"/>
      <c r="D417" s="22">
        <v>50</v>
      </c>
      <c r="E417" s="22">
        <v>0</v>
      </c>
      <c r="F417" s="105">
        <v>0</v>
      </c>
      <c r="G417" s="105">
        <v>0</v>
      </c>
      <c r="H417" s="3">
        <f t="shared" si="30"/>
        <v>0</v>
      </c>
      <c r="I417" s="6"/>
      <c r="J417" s="27"/>
    </row>
    <row r="418" spans="1:10" ht="27">
      <c r="A418" s="213"/>
      <c r="B418" s="50" t="s">
        <v>306</v>
      </c>
      <c r="C418" s="146"/>
      <c r="D418" s="106">
        <v>40</v>
      </c>
      <c r="E418" s="105">
        <v>0</v>
      </c>
      <c r="F418" s="105">
        <v>0</v>
      </c>
      <c r="G418" s="105">
        <v>0</v>
      </c>
      <c r="H418" s="3">
        <f t="shared" si="30"/>
        <v>0</v>
      </c>
      <c r="I418" s="6"/>
      <c r="J418" s="23"/>
    </row>
    <row r="419" spans="1:10" ht="27">
      <c r="A419" s="213"/>
      <c r="B419" s="50" t="s">
        <v>307</v>
      </c>
      <c r="C419" s="146"/>
      <c r="D419" s="106">
        <v>10</v>
      </c>
      <c r="E419" s="105">
        <v>0</v>
      </c>
      <c r="F419" s="105">
        <v>0</v>
      </c>
      <c r="G419" s="105">
        <v>0</v>
      </c>
      <c r="H419" s="3">
        <f t="shared" si="30"/>
        <v>0</v>
      </c>
      <c r="I419" s="6"/>
      <c r="J419" s="27"/>
    </row>
    <row r="420" spans="1:10" ht="45">
      <c r="A420" s="213" t="s">
        <v>83</v>
      </c>
      <c r="B420" s="54" t="s">
        <v>503</v>
      </c>
      <c r="C420" s="148"/>
      <c r="D420" s="22">
        <v>13.5</v>
      </c>
      <c r="E420" s="22">
        <v>13.5</v>
      </c>
      <c r="F420" s="105">
        <v>13.5</v>
      </c>
      <c r="G420" s="105">
        <v>13.5</v>
      </c>
      <c r="H420" s="3">
        <f t="shared" si="30"/>
        <v>0</v>
      </c>
      <c r="I420" s="6">
        <f>G420/E420</f>
        <v>1</v>
      </c>
      <c r="J420" s="24"/>
    </row>
    <row r="421" spans="1:10" ht="27">
      <c r="A421" s="213"/>
      <c r="B421" s="50" t="s">
        <v>306</v>
      </c>
      <c r="C421" s="146"/>
      <c r="D421" s="105">
        <v>13.5</v>
      </c>
      <c r="E421" s="105">
        <v>13.5</v>
      </c>
      <c r="F421" s="105">
        <v>13.5</v>
      </c>
      <c r="G421" s="105">
        <v>13.5</v>
      </c>
      <c r="H421" s="3">
        <f t="shared" si="30"/>
        <v>0</v>
      </c>
      <c r="I421" s="6">
        <f>G421/E421</f>
        <v>1</v>
      </c>
      <c r="J421" s="24"/>
    </row>
    <row r="422" spans="1:10" ht="73.5" customHeight="1">
      <c r="A422" s="213" t="s">
        <v>84</v>
      </c>
      <c r="B422" s="54" t="s">
        <v>504</v>
      </c>
      <c r="C422" s="148"/>
      <c r="D422" s="22">
        <v>200.025</v>
      </c>
      <c r="E422" s="22">
        <v>0</v>
      </c>
      <c r="F422" s="22">
        <v>0</v>
      </c>
      <c r="G422" s="22">
        <v>0</v>
      </c>
      <c r="H422" s="3">
        <f t="shared" si="30"/>
        <v>0</v>
      </c>
      <c r="I422" s="6"/>
      <c r="J422" s="24"/>
    </row>
    <row r="423" spans="1:10" ht="27">
      <c r="A423" s="213"/>
      <c r="B423" s="50" t="s">
        <v>306</v>
      </c>
      <c r="C423" s="146"/>
      <c r="D423" s="106">
        <v>176.2</v>
      </c>
      <c r="E423" s="105">
        <v>0</v>
      </c>
      <c r="F423" s="105">
        <v>0</v>
      </c>
      <c r="G423" s="105">
        <v>0</v>
      </c>
      <c r="H423" s="3">
        <f t="shared" si="30"/>
        <v>0</v>
      </c>
      <c r="I423" s="6"/>
      <c r="J423" s="24"/>
    </row>
    <row r="424" spans="1:10" ht="27">
      <c r="A424" s="213"/>
      <c r="B424" s="50" t="s">
        <v>307</v>
      </c>
      <c r="C424" s="146"/>
      <c r="D424" s="106">
        <v>23.825</v>
      </c>
      <c r="E424" s="105">
        <v>0</v>
      </c>
      <c r="F424" s="105">
        <v>0</v>
      </c>
      <c r="G424" s="105">
        <v>0</v>
      </c>
      <c r="H424" s="3">
        <f t="shared" si="30"/>
        <v>0</v>
      </c>
      <c r="I424" s="6"/>
      <c r="J424" s="26"/>
    </row>
    <row r="425" spans="1:10" ht="67.5">
      <c r="A425" s="213" t="s">
        <v>85</v>
      </c>
      <c r="B425" s="54" t="s">
        <v>505</v>
      </c>
      <c r="C425" s="148"/>
      <c r="D425" s="22">
        <v>139.9</v>
      </c>
      <c r="E425" s="22">
        <v>0</v>
      </c>
      <c r="F425" s="22">
        <v>0</v>
      </c>
      <c r="G425" s="22">
        <v>0</v>
      </c>
      <c r="H425" s="3">
        <f t="shared" si="30"/>
        <v>0</v>
      </c>
      <c r="I425" s="6"/>
      <c r="J425" s="24"/>
    </row>
    <row r="426" spans="1:10" ht="27">
      <c r="A426" s="213"/>
      <c r="B426" s="50" t="s">
        <v>306</v>
      </c>
      <c r="C426" s="146"/>
      <c r="D426" s="106">
        <v>119.9</v>
      </c>
      <c r="E426" s="105">
        <v>0</v>
      </c>
      <c r="F426" s="105">
        <v>0</v>
      </c>
      <c r="G426" s="105">
        <v>0</v>
      </c>
      <c r="H426" s="3">
        <f t="shared" si="30"/>
        <v>0</v>
      </c>
      <c r="I426" s="6"/>
      <c r="J426" s="24"/>
    </row>
    <row r="427" spans="1:10" ht="27">
      <c r="A427" s="213"/>
      <c r="B427" s="50" t="s">
        <v>307</v>
      </c>
      <c r="C427" s="146"/>
      <c r="D427" s="106">
        <v>20</v>
      </c>
      <c r="E427" s="105">
        <v>0</v>
      </c>
      <c r="F427" s="105">
        <v>0</v>
      </c>
      <c r="G427" s="105">
        <v>0</v>
      </c>
      <c r="H427" s="3">
        <f t="shared" si="30"/>
        <v>0</v>
      </c>
      <c r="I427" s="6"/>
      <c r="J427" s="24"/>
    </row>
    <row r="428" spans="1:10" ht="112.5">
      <c r="A428" s="213" t="s">
        <v>86</v>
      </c>
      <c r="B428" s="54" t="s">
        <v>506</v>
      </c>
      <c r="C428" s="148"/>
      <c r="D428" s="22">
        <v>91.8</v>
      </c>
      <c r="E428" s="22">
        <v>91.8</v>
      </c>
      <c r="F428" s="22">
        <v>91.8</v>
      </c>
      <c r="G428" s="22">
        <v>91.8</v>
      </c>
      <c r="H428" s="3">
        <f t="shared" si="30"/>
        <v>0</v>
      </c>
      <c r="I428" s="6">
        <f aca="true" t="shared" si="31" ref="I428:I436">G428/E428</f>
        <v>1</v>
      </c>
      <c r="J428" s="24"/>
    </row>
    <row r="429" spans="1:10" ht="27">
      <c r="A429" s="213"/>
      <c r="B429" s="50" t="s">
        <v>306</v>
      </c>
      <c r="C429" s="146"/>
      <c r="D429" s="106">
        <v>45.9</v>
      </c>
      <c r="E429" s="106">
        <v>45.9</v>
      </c>
      <c r="F429" s="106">
        <v>45.9</v>
      </c>
      <c r="G429" s="105">
        <v>45.9</v>
      </c>
      <c r="H429" s="3">
        <f t="shared" si="30"/>
        <v>0</v>
      </c>
      <c r="I429" s="6">
        <f t="shared" si="31"/>
        <v>1</v>
      </c>
      <c r="J429" s="24"/>
    </row>
    <row r="430" spans="1:10" ht="27">
      <c r="A430" s="213"/>
      <c r="B430" s="50" t="s">
        <v>307</v>
      </c>
      <c r="C430" s="146"/>
      <c r="D430" s="106">
        <v>45.9</v>
      </c>
      <c r="E430" s="106">
        <v>45.9</v>
      </c>
      <c r="F430" s="106">
        <v>45.9</v>
      </c>
      <c r="G430" s="105">
        <v>45.9</v>
      </c>
      <c r="H430" s="3">
        <f t="shared" si="30"/>
        <v>0</v>
      </c>
      <c r="I430" s="6">
        <f t="shared" si="31"/>
        <v>1</v>
      </c>
      <c r="J430" s="24"/>
    </row>
    <row r="431" spans="1:10" ht="178.5" customHeight="1">
      <c r="A431" s="213" t="s">
        <v>87</v>
      </c>
      <c r="B431" s="54" t="s">
        <v>507</v>
      </c>
      <c r="C431" s="148"/>
      <c r="D431" s="22">
        <v>2747.6</v>
      </c>
      <c r="E431" s="22">
        <v>1758.61087</v>
      </c>
      <c r="F431" s="105">
        <v>1758.61087</v>
      </c>
      <c r="G431" s="105">
        <v>1758.61087</v>
      </c>
      <c r="H431" s="3">
        <f t="shared" si="30"/>
        <v>0</v>
      </c>
      <c r="I431" s="6">
        <f t="shared" si="31"/>
        <v>1</v>
      </c>
      <c r="J431" s="24"/>
    </row>
    <row r="432" spans="1:10" ht="27">
      <c r="A432" s="213"/>
      <c r="B432" s="50" t="s">
        <v>307</v>
      </c>
      <c r="C432" s="146"/>
      <c r="D432" s="106">
        <v>2747.6</v>
      </c>
      <c r="E432" s="105">
        <v>1758.61087</v>
      </c>
      <c r="F432" s="105">
        <v>1758.61087</v>
      </c>
      <c r="G432" s="105">
        <v>1758.61087</v>
      </c>
      <c r="H432" s="3">
        <f t="shared" si="30"/>
        <v>0</v>
      </c>
      <c r="I432" s="6">
        <f t="shared" si="31"/>
        <v>1</v>
      </c>
      <c r="J432" s="24"/>
    </row>
    <row r="433" spans="1:10" ht="112.5">
      <c r="A433" s="214" t="s">
        <v>368</v>
      </c>
      <c r="B433" s="51" t="s">
        <v>467</v>
      </c>
      <c r="C433" s="147"/>
      <c r="D433" s="21">
        <v>34432.3436</v>
      </c>
      <c r="E433" s="21">
        <v>16923.674</v>
      </c>
      <c r="F433" s="21">
        <v>15893.108349999999</v>
      </c>
      <c r="G433" s="21">
        <v>15893.108349999999</v>
      </c>
      <c r="H433" s="102">
        <f t="shared" si="30"/>
        <v>-1030.5656500000005</v>
      </c>
      <c r="I433" s="166">
        <f t="shared" si="31"/>
        <v>0.9391050873468728</v>
      </c>
      <c r="J433" s="25"/>
    </row>
    <row r="434" spans="1:10" ht="27">
      <c r="A434" s="213"/>
      <c r="B434" s="186" t="s">
        <v>306</v>
      </c>
      <c r="C434" s="202"/>
      <c r="D434" s="203">
        <v>34432.3436</v>
      </c>
      <c r="E434" s="203">
        <v>16923.674</v>
      </c>
      <c r="F434" s="203">
        <v>15893.108349999999</v>
      </c>
      <c r="G434" s="203">
        <v>15893.108349999999</v>
      </c>
      <c r="H434" s="2">
        <f t="shared" si="30"/>
        <v>-1030.5656500000005</v>
      </c>
      <c r="I434" s="10">
        <f t="shared" si="31"/>
        <v>0.9391050873468728</v>
      </c>
      <c r="J434" s="24"/>
    </row>
    <row r="435" spans="1:10" ht="90">
      <c r="A435" s="213" t="s">
        <v>88</v>
      </c>
      <c r="B435" s="54" t="s">
        <v>301</v>
      </c>
      <c r="C435" s="148"/>
      <c r="D435" s="105">
        <v>33962.3436</v>
      </c>
      <c r="E435" s="105">
        <v>16453.674</v>
      </c>
      <c r="F435" s="105">
        <v>15627.13035</v>
      </c>
      <c r="G435" s="105">
        <v>15627.13035</v>
      </c>
      <c r="H435" s="3">
        <f t="shared" si="30"/>
        <v>-826.5436499999996</v>
      </c>
      <c r="I435" s="6">
        <f t="shared" si="31"/>
        <v>0.9497654049788515</v>
      </c>
      <c r="J435" s="27"/>
    </row>
    <row r="436" spans="1:10" ht="136.5" customHeight="1">
      <c r="A436" s="213" t="s">
        <v>89</v>
      </c>
      <c r="B436" s="52" t="s">
        <v>613</v>
      </c>
      <c r="C436" s="148"/>
      <c r="D436" s="105">
        <v>470</v>
      </c>
      <c r="E436" s="105">
        <v>470</v>
      </c>
      <c r="F436" s="105">
        <v>265.978</v>
      </c>
      <c r="G436" s="105">
        <v>265.978</v>
      </c>
      <c r="H436" s="3">
        <f t="shared" si="30"/>
        <v>-204.022</v>
      </c>
      <c r="I436" s="6">
        <f t="shared" si="31"/>
        <v>0.5659106382978724</v>
      </c>
      <c r="J436" s="27"/>
    </row>
    <row r="437" spans="1:10" ht="18" customHeight="1">
      <c r="A437" s="46"/>
      <c r="B437" s="17"/>
      <c r="C437" s="67"/>
      <c r="D437" s="3"/>
      <c r="E437" s="3">
        <f>SUM(E307:E308)</f>
        <v>35090.306</v>
      </c>
      <c r="F437" s="3"/>
      <c r="G437" s="3"/>
      <c r="H437" s="3"/>
      <c r="I437" s="6"/>
      <c r="J437" s="1"/>
    </row>
    <row r="438" spans="1:10" ht="112.5">
      <c r="A438" s="45" t="s">
        <v>537</v>
      </c>
      <c r="B438" s="228" t="s">
        <v>182</v>
      </c>
      <c r="C438" s="66"/>
      <c r="D438" s="31">
        <v>29234.09</v>
      </c>
      <c r="E438" s="31">
        <v>9884.009</v>
      </c>
      <c r="F438" s="31">
        <v>9786.835</v>
      </c>
      <c r="G438" s="31">
        <v>9786.835</v>
      </c>
      <c r="H438" s="31">
        <f aca="true" t="shared" si="32" ref="H438:H458">G438-E438</f>
        <v>-97.17400000000089</v>
      </c>
      <c r="I438" s="127">
        <f aca="true" t="shared" si="33" ref="I438:I444">G438/E438</f>
        <v>0.9901685641929301</v>
      </c>
      <c r="J438" s="91"/>
    </row>
    <row r="439" spans="1:10" ht="27">
      <c r="A439" s="46"/>
      <c r="B439" s="48" t="s">
        <v>306</v>
      </c>
      <c r="C439" s="65"/>
      <c r="D439" s="2">
        <v>29234.09</v>
      </c>
      <c r="E439" s="2">
        <v>9884.009</v>
      </c>
      <c r="F439" s="2">
        <v>9786.835</v>
      </c>
      <c r="G439" s="2">
        <v>9786.835</v>
      </c>
      <c r="H439" s="2">
        <f t="shared" si="32"/>
        <v>-97.17400000000089</v>
      </c>
      <c r="I439" s="10">
        <f t="shared" si="33"/>
        <v>0.9901685641929301</v>
      </c>
      <c r="J439" s="75"/>
    </row>
    <row r="440" spans="1:10" ht="45">
      <c r="A440" s="174" t="s">
        <v>357</v>
      </c>
      <c r="B440" s="16" t="s">
        <v>645</v>
      </c>
      <c r="C440" s="141"/>
      <c r="D440" s="102">
        <v>36.886</v>
      </c>
      <c r="E440" s="102">
        <v>36.886</v>
      </c>
      <c r="F440" s="102">
        <v>35.089</v>
      </c>
      <c r="G440" s="102">
        <v>35.089</v>
      </c>
      <c r="H440" s="102">
        <f t="shared" si="32"/>
        <v>-1.7970000000000041</v>
      </c>
      <c r="I440" s="166">
        <f t="shared" si="33"/>
        <v>0.9512823293390446</v>
      </c>
      <c r="J440" s="204"/>
    </row>
    <row r="441" spans="1:10" s="225" customFormat="1" ht="75" customHeight="1">
      <c r="A441" s="47" t="s">
        <v>287</v>
      </c>
      <c r="B441" s="224" t="s">
        <v>91</v>
      </c>
      <c r="C441" s="67"/>
      <c r="D441" s="3">
        <v>4.66</v>
      </c>
      <c r="E441" s="3">
        <v>4.66</v>
      </c>
      <c r="F441" s="3">
        <v>4.66</v>
      </c>
      <c r="G441" s="3">
        <v>4.66</v>
      </c>
      <c r="H441" s="3">
        <f t="shared" si="32"/>
        <v>0</v>
      </c>
      <c r="I441" s="6">
        <f t="shared" si="33"/>
        <v>1</v>
      </c>
      <c r="J441" s="89"/>
    </row>
    <row r="442" spans="1:10" ht="67.5">
      <c r="A442" s="47" t="s">
        <v>415</v>
      </c>
      <c r="B442" s="17" t="s">
        <v>555</v>
      </c>
      <c r="C442" s="67"/>
      <c r="D442" s="3">
        <v>32.21</v>
      </c>
      <c r="E442" s="3">
        <v>32.21</v>
      </c>
      <c r="F442" s="3">
        <v>30.42</v>
      </c>
      <c r="G442" s="3">
        <v>30.42</v>
      </c>
      <c r="H442" s="3">
        <f t="shared" si="32"/>
        <v>-1.7899999999999991</v>
      </c>
      <c r="I442" s="6">
        <f t="shared" si="33"/>
        <v>0.944427196522819</v>
      </c>
      <c r="J442" s="89" t="s">
        <v>163</v>
      </c>
    </row>
    <row r="443" spans="1:10" ht="228" customHeight="1">
      <c r="A443" s="174" t="s">
        <v>358</v>
      </c>
      <c r="B443" s="229" t="s">
        <v>588</v>
      </c>
      <c r="C443" s="141"/>
      <c r="D443" s="102">
        <f>SUM(D444:D447)</f>
        <v>1987.68</v>
      </c>
      <c r="E443" s="102">
        <f>SUM(E444:E447)</f>
        <v>400.40000000000003</v>
      </c>
      <c r="F443" s="102">
        <f>SUM(F444:F447)</f>
        <v>353.86</v>
      </c>
      <c r="G443" s="102">
        <v>316.209</v>
      </c>
      <c r="H443" s="102">
        <f t="shared" si="32"/>
        <v>-84.19100000000003</v>
      </c>
      <c r="I443" s="166">
        <f t="shared" si="33"/>
        <v>0.7897327672327672</v>
      </c>
      <c r="J443" s="204"/>
    </row>
    <row r="444" spans="1:10" ht="105" customHeight="1">
      <c r="A444" s="47" t="s">
        <v>416</v>
      </c>
      <c r="B444" s="17" t="s">
        <v>556</v>
      </c>
      <c r="C444" s="67"/>
      <c r="D444" s="3">
        <v>516.44</v>
      </c>
      <c r="E444" s="3">
        <v>99.42</v>
      </c>
      <c r="F444" s="3">
        <v>52.88</v>
      </c>
      <c r="G444" s="3">
        <v>52.88</v>
      </c>
      <c r="H444" s="3">
        <f t="shared" si="32"/>
        <v>-46.54</v>
      </c>
      <c r="I444" s="6">
        <f t="shared" si="33"/>
        <v>0.5318849326091329</v>
      </c>
      <c r="J444" s="90" t="s">
        <v>615</v>
      </c>
    </row>
    <row r="445" spans="1:10" ht="67.5">
      <c r="A445" s="47" t="s">
        <v>417</v>
      </c>
      <c r="B445" s="17" t="s">
        <v>589</v>
      </c>
      <c r="C445" s="67"/>
      <c r="D445" s="3">
        <v>161.35</v>
      </c>
      <c r="E445" s="3">
        <v>0</v>
      </c>
      <c r="F445" s="3">
        <v>0</v>
      </c>
      <c r="G445" s="3">
        <v>0</v>
      </c>
      <c r="H445" s="3">
        <f t="shared" si="32"/>
        <v>0</v>
      </c>
      <c r="I445" s="6"/>
      <c r="J445" s="230" t="s">
        <v>665</v>
      </c>
    </row>
    <row r="446" spans="1:10" ht="67.5">
      <c r="A446" s="47" t="s">
        <v>418</v>
      </c>
      <c r="B446" s="17" t="s">
        <v>590</v>
      </c>
      <c r="C446" s="67"/>
      <c r="D446" s="3">
        <v>300</v>
      </c>
      <c r="E446" s="3">
        <v>0</v>
      </c>
      <c r="F446" s="3">
        <v>0</v>
      </c>
      <c r="G446" s="3"/>
      <c r="H446" s="3">
        <f t="shared" si="32"/>
        <v>0</v>
      </c>
      <c r="I446" s="6"/>
      <c r="J446" s="231" t="s">
        <v>664</v>
      </c>
    </row>
    <row r="447" spans="1:10" ht="112.5">
      <c r="A447" s="47" t="s">
        <v>419</v>
      </c>
      <c r="B447" s="17" t="s">
        <v>557</v>
      </c>
      <c r="C447" s="67"/>
      <c r="D447" s="3">
        <v>1009.89</v>
      </c>
      <c r="E447" s="3">
        <v>300.98</v>
      </c>
      <c r="F447" s="3">
        <v>300.98</v>
      </c>
      <c r="G447" s="3">
        <v>300.98</v>
      </c>
      <c r="H447" s="3">
        <f t="shared" si="32"/>
        <v>0</v>
      </c>
      <c r="I447" s="6">
        <f>G447/E447</f>
        <v>1</v>
      </c>
      <c r="J447" s="89" t="s">
        <v>165</v>
      </c>
    </row>
    <row r="448" spans="1:10" ht="76.5" customHeight="1">
      <c r="A448" s="174" t="s">
        <v>378</v>
      </c>
      <c r="B448" s="16" t="s">
        <v>587</v>
      </c>
      <c r="C448" s="141"/>
      <c r="D448" s="102">
        <v>4552.55</v>
      </c>
      <c r="E448" s="102">
        <v>598.46</v>
      </c>
      <c r="F448" s="102">
        <v>598.46</v>
      </c>
      <c r="G448" s="102">
        <v>598.46</v>
      </c>
      <c r="H448" s="102">
        <f t="shared" si="32"/>
        <v>0</v>
      </c>
      <c r="I448" s="166">
        <f>G448/E448</f>
        <v>1</v>
      </c>
      <c r="J448" s="204"/>
    </row>
    <row r="449" spans="1:10" ht="118.5" customHeight="1">
      <c r="A449" s="47" t="s">
        <v>420</v>
      </c>
      <c r="B449" s="17" t="s">
        <v>558</v>
      </c>
      <c r="C449" s="226"/>
      <c r="D449" s="3">
        <v>651.89</v>
      </c>
      <c r="E449" s="3">
        <v>0</v>
      </c>
      <c r="F449" s="3">
        <v>0</v>
      </c>
      <c r="G449" s="3">
        <v>0</v>
      </c>
      <c r="H449" s="3">
        <f t="shared" si="32"/>
        <v>0</v>
      </c>
      <c r="I449" s="6"/>
      <c r="J449" s="195"/>
    </row>
    <row r="450" spans="1:10" ht="99" customHeight="1">
      <c r="A450" s="47" t="s">
        <v>421</v>
      </c>
      <c r="B450" s="224" t="s">
        <v>586</v>
      </c>
      <c r="C450" s="224"/>
      <c r="D450" s="227">
        <v>277</v>
      </c>
      <c r="E450" s="227">
        <v>99.64</v>
      </c>
      <c r="F450" s="3">
        <v>99.64</v>
      </c>
      <c r="G450" s="3">
        <v>99.64</v>
      </c>
      <c r="H450" s="3">
        <f t="shared" si="32"/>
        <v>0</v>
      </c>
      <c r="I450" s="6">
        <f>G450/E450</f>
        <v>1</v>
      </c>
      <c r="J450" s="195"/>
    </row>
    <row r="451" spans="1:10" ht="78" customHeight="1">
      <c r="A451" s="47" t="s">
        <v>422</v>
      </c>
      <c r="B451" s="17" t="s">
        <v>559</v>
      </c>
      <c r="C451" s="226"/>
      <c r="D451" s="3">
        <v>511.42</v>
      </c>
      <c r="E451" s="3">
        <v>0</v>
      </c>
      <c r="F451" s="3">
        <v>0</v>
      </c>
      <c r="G451" s="3">
        <v>0</v>
      </c>
      <c r="H451" s="3">
        <f t="shared" si="32"/>
        <v>0</v>
      </c>
      <c r="I451" s="6"/>
      <c r="J451" s="89" t="s">
        <v>166</v>
      </c>
    </row>
    <row r="452" spans="1:10" ht="93" customHeight="1">
      <c r="A452" s="47" t="s">
        <v>423</v>
      </c>
      <c r="B452" s="17" t="s">
        <v>560</v>
      </c>
      <c r="C452" s="67"/>
      <c r="D452" s="3">
        <v>2359</v>
      </c>
      <c r="E452" s="3">
        <v>0</v>
      </c>
      <c r="F452" s="3">
        <v>0</v>
      </c>
      <c r="G452" s="3">
        <v>0</v>
      </c>
      <c r="H452" s="3">
        <f t="shared" si="32"/>
        <v>0</v>
      </c>
      <c r="I452" s="6"/>
      <c r="J452" s="90" t="s">
        <v>164</v>
      </c>
    </row>
    <row r="453" spans="1:10" ht="60.75">
      <c r="A453" s="47" t="s">
        <v>354</v>
      </c>
      <c r="B453" s="17" t="s">
        <v>585</v>
      </c>
      <c r="C453" s="67"/>
      <c r="D453" s="3">
        <v>753.24</v>
      </c>
      <c r="E453" s="3">
        <v>498.82</v>
      </c>
      <c r="F453" s="3">
        <v>498.82</v>
      </c>
      <c r="G453" s="3">
        <v>498.82</v>
      </c>
      <c r="H453" s="3">
        <f t="shared" si="32"/>
        <v>0</v>
      </c>
      <c r="I453" s="6">
        <f aca="true" t="shared" si="34" ref="I453:I458">G453/E453</f>
        <v>1</v>
      </c>
      <c r="J453" s="90" t="s">
        <v>237</v>
      </c>
    </row>
    <row r="454" spans="1:10" ht="112.5">
      <c r="A454" s="174" t="s">
        <v>359</v>
      </c>
      <c r="B454" s="16" t="s">
        <v>646</v>
      </c>
      <c r="C454" s="141"/>
      <c r="D454" s="102">
        <v>310.5</v>
      </c>
      <c r="E454" s="102">
        <v>223.5</v>
      </c>
      <c r="F454" s="102">
        <v>223.5</v>
      </c>
      <c r="G454" s="102">
        <v>223.5</v>
      </c>
      <c r="H454" s="102">
        <f t="shared" si="32"/>
        <v>0</v>
      </c>
      <c r="I454" s="166">
        <f t="shared" si="34"/>
        <v>1</v>
      </c>
      <c r="J454" s="194"/>
    </row>
    <row r="455" spans="1:10" ht="118.5" customHeight="1">
      <c r="A455" s="47" t="s">
        <v>399</v>
      </c>
      <c r="B455" s="17" t="s">
        <v>563</v>
      </c>
      <c r="C455" s="67"/>
      <c r="D455" s="3">
        <v>310.5</v>
      </c>
      <c r="E455" s="3">
        <v>223.5</v>
      </c>
      <c r="F455" s="3">
        <v>223.5</v>
      </c>
      <c r="G455" s="3">
        <v>223.5</v>
      </c>
      <c r="H455" s="3">
        <f t="shared" si="32"/>
        <v>0</v>
      </c>
      <c r="I455" s="6">
        <f t="shared" si="34"/>
        <v>1</v>
      </c>
      <c r="J455" s="195"/>
    </row>
    <row r="456" spans="1:10" ht="160.5" customHeight="1">
      <c r="A456" s="174" t="s">
        <v>360</v>
      </c>
      <c r="B456" s="16" t="s">
        <v>647</v>
      </c>
      <c r="C456" s="141"/>
      <c r="D456" s="102">
        <v>22346.5</v>
      </c>
      <c r="E456" s="102">
        <v>8624.46</v>
      </c>
      <c r="F456" s="102">
        <v>8613.57</v>
      </c>
      <c r="G456" s="102">
        <v>8613.57</v>
      </c>
      <c r="H456" s="102">
        <f t="shared" si="32"/>
        <v>-10.889999999999418</v>
      </c>
      <c r="I456" s="166">
        <f t="shared" si="34"/>
        <v>0.9987373122491148</v>
      </c>
      <c r="J456" s="194"/>
    </row>
    <row r="457" spans="1:10" ht="45">
      <c r="A457" s="47" t="s">
        <v>355</v>
      </c>
      <c r="B457" s="17" t="s">
        <v>561</v>
      </c>
      <c r="C457" s="67"/>
      <c r="D457" s="3">
        <v>11911.58</v>
      </c>
      <c r="E457" s="3">
        <v>4391.99</v>
      </c>
      <c r="F457" s="3">
        <v>4385.29</v>
      </c>
      <c r="G457" s="3">
        <v>4385.29</v>
      </c>
      <c r="H457" s="3">
        <f t="shared" si="32"/>
        <v>-6.699999999999818</v>
      </c>
      <c r="I457" s="6">
        <f t="shared" si="34"/>
        <v>0.9984744956158826</v>
      </c>
      <c r="J457" s="28"/>
    </row>
    <row r="458" spans="1:10" ht="45">
      <c r="A458" s="47" t="s">
        <v>387</v>
      </c>
      <c r="B458" s="17" t="s">
        <v>562</v>
      </c>
      <c r="C458" s="67"/>
      <c r="D458" s="3">
        <v>10434.92</v>
      </c>
      <c r="E458" s="3">
        <v>4232.47</v>
      </c>
      <c r="F458" s="3">
        <v>4228.28</v>
      </c>
      <c r="G458" s="3">
        <v>4228.28</v>
      </c>
      <c r="H458" s="3">
        <f t="shared" si="32"/>
        <v>-4.190000000000509</v>
      </c>
      <c r="I458" s="6">
        <f t="shared" si="34"/>
        <v>0.9990100343298356</v>
      </c>
      <c r="J458" s="89"/>
    </row>
    <row r="459" spans="1:10" ht="22.5" customHeight="1">
      <c r="A459" s="47"/>
      <c r="B459" s="17"/>
      <c r="C459" s="67"/>
      <c r="D459" s="3"/>
      <c r="E459" s="3"/>
      <c r="F459" s="3"/>
      <c r="G459" s="3"/>
      <c r="H459" s="3"/>
      <c r="I459" s="6"/>
      <c r="J459" s="1"/>
    </row>
    <row r="460" spans="1:10" ht="157.5">
      <c r="A460" s="121" t="s">
        <v>538</v>
      </c>
      <c r="B460" s="122" t="s">
        <v>216</v>
      </c>
      <c r="C460" s="149"/>
      <c r="D460" s="123">
        <v>690.46</v>
      </c>
      <c r="E460" s="123">
        <v>162.15</v>
      </c>
      <c r="F460" s="123">
        <v>162.15</v>
      </c>
      <c r="G460" s="123">
        <v>162.15</v>
      </c>
      <c r="H460" s="31">
        <f aca="true" t="shared" si="35" ref="H460:H467">G460-E460</f>
        <v>0</v>
      </c>
      <c r="I460" s="127">
        <f aca="true" t="shared" si="36" ref="I460:I467">G460/E460</f>
        <v>1</v>
      </c>
      <c r="J460" s="131"/>
    </row>
    <row r="461" spans="1:10" ht="27">
      <c r="A461" s="46"/>
      <c r="B461" s="125" t="s">
        <v>306</v>
      </c>
      <c r="C461" s="150"/>
      <c r="D461" s="124">
        <v>690.46</v>
      </c>
      <c r="E461" s="124">
        <v>162.15</v>
      </c>
      <c r="F461" s="124">
        <v>162.15</v>
      </c>
      <c r="G461" s="124">
        <v>162.15</v>
      </c>
      <c r="H461" s="2">
        <f t="shared" si="35"/>
        <v>0</v>
      </c>
      <c r="I461" s="10">
        <f t="shared" si="36"/>
        <v>1</v>
      </c>
      <c r="J461" s="30"/>
    </row>
    <row r="462" spans="1:10" ht="120" customHeight="1">
      <c r="A462" s="174" t="s">
        <v>369</v>
      </c>
      <c r="B462" s="175" t="s">
        <v>184</v>
      </c>
      <c r="C462" s="141"/>
      <c r="D462" s="102">
        <v>468.8</v>
      </c>
      <c r="E462" s="176">
        <v>57.49</v>
      </c>
      <c r="F462" s="176">
        <v>57.49</v>
      </c>
      <c r="G462" s="176">
        <v>57.49</v>
      </c>
      <c r="H462" s="102">
        <f t="shared" si="35"/>
        <v>0</v>
      </c>
      <c r="I462" s="166">
        <f t="shared" si="36"/>
        <v>1</v>
      </c>
      <c r="J462" s="177"/>
    </row>
    <row r="463" spans="1:10" ht="90">
      <c r="A463" s="47" t="s">
        <v>287</v>
      </c>
      <c r="B463" s="17" t="s">
        <v>90</v>
      </c>
      <c r="C463" s="67"/>
      <c r="D463" s="3">
        <v>22.39</v>
      </c>
      <c r="E463" s="3">
        <v>22.39</v>
      </c>
      <c r="F463" s="3">
        <v>22.39</v>
      </c>
      <c r="G463" s="3">
        <v>22.39</v>
      </c>
      <c r="H463" s="3">
        <f t="shared" si="35"/>
        <v>0</v>
      </c>
      <c r="I463" s="6">
        <f t="shared" si="36"/>
        <v>1</v>
      </c>
      <c r="J463" s="30"/>
    </row>
    <row r="464" spans="1:10" ht="190.5" customHeight="1">
      <c r="A464" s="47" t="s">
        <v>415</v>
      </c>
      <c r="B464" s="17" t="s">
        <v>650</v>
      </c>
      <c r="C464" s="67"/>
      <c r="D464" s="3">
        <v>446.4</v>
      </c>
      <c r="E464" s="3">
        <v>35.1</v>
      </c>
      <c r="F464" s="3">
        <v>35.1</v>
      </c>
      <c r="G464" s="3">
        <v>35.1</v>
      </c>
      <c r="H464" s="3">
        <f t="shared" si="35"/>
        <v>0</v>
      </c>
      <c r="I464" s="6">
        <f t="shared" si="36"/>
        <v>1</v>
      </c>
      <c r="J464" s="30" t="s">
        <v>238</v>
      </c>
    </row>
    <row r="465" spans="1:10" ht="51" customHeight="1">
      <c r="A465" s="178" t="s">
        <v>370</v>
      </c>
      <c r="B465" s="175" t="s">
        <v>185</v>
      </c>
      <c r="C465" s="179"/>
      <c r="D465" s="232">
        <v>221.7</v>
      </c>
      <c r="E465" s="232">
        <v>104.66</v>
      </c>
      <c r="F465" s="232">
        <v>104.66</v>
      </c>
      <c r="G465" s="232">
        <v>104.66</v>
      </c>
      <c r="H465" s="102">
        <f t="shared" si="35"/>
        <v>0</v>
      </c>
      <c r="I465" s="166">
        <f t="shared" si="36"/>
        <v>1</v>
      </c>
      <c r="J465" s="180"/>
    </row>
    <row r="466" spans="1:10" ht="90">
      <c r="A466" s="47" t="s">
        <v>416</v>
      </c>
      <c r="B466" s="17" t="s">
        <v>649</v>
      </c>
      <c r="C466" s="151"/>
      <c r="D466" s="233">
        <v>221.66</v>
      </c>
      <c r="E466" s="234">
        <v>100</v>
      </c>
      <c r="F466" s="234">
        <v>100</v>
      </c>
      <c r="G466" s="234">
        <v>100</v>
      </c>
      <c r="H466" s="3">
        <f t="shared" si="35"/>
        <v>0</v>
      </c>
      <c r="I466" s="6">
        <f t="shared" si="36"/>
        <v>1</v>
      </c>
      <c r="J466" s="1" t="s">
        <v>239</v>
      </c>
    </row>
    <row r="467" spans="1:10" ht="67.5">
      <c r="A467" s="47" t="s">
        <v>417</v>
      </c>
      <c r="B467" s="17" t="s">
        <v>648</v>
      </c>
      <c r="C467" s="67"/>
      <c r="D467" s="233">
        <v>4.7</v>
      </c>
      <c r="E467" s="233">
        <v>4.7</v>
      </c>
      <c r="F467" s="233">
        <v>4.7</v>
      </c>
      <c r="G467" s="233">
        <v>4.7</v>
      </c>
      <c r="H467" s="3">
        <f t="shared" si="35"/>
        <v>0</v>
      </c>
      <c r="I467" s="6">
        <f t="shared" si="36"/>
        <v>1</v>
      </c>
      <c r="J467" s="126"/>
    </row>
    <row r="468" spans="1:10" ht="27">
      <c r="A468" s="46"/>
      <c r="B468" s="17"/>
      <c r="C468" s="67"/>
      <c r="D468" s="3"/>
      <c r="E468" s="3"/>
      <c r="F468" s="3"/>
      <c r="G468" s="3"/>
      <c r="H468" s="3"/>
      <c r="I468" s="6"/>
      <c r="J468" s="1"/>
    </row>
    <row r="469" spans="1:10" ht="135">
      <c r="A469" s="45" t="s">
        <v>539</v>
      </c>
      <c r="B469" s="33" t="s">
        <v>217</v>
      </c>
      <c r="C469" s="66"/>
      <c r="D469" s="31">
        <v>237813.53</v>
      </c>
      <c r="E469" s="31">
        <v>90479.57</v>
      </c>
      <c r="F469" s="31">
        <v>84093.41</v>
      </c>
      <c r="G469" s="31">
        <v>79243.34</v>
      </c>
      <c r="H469" s="31">
        <f aca="true" t="shared" si="37" ref="H469:H500">G469-E469</f>
        <v>-11236.23000000001</v>
      </c>
      <c r="I469" s="127">
        <f aca="true" t="shared" si="38" ref="I469:I504">G469/E469</f>
        <v>0.8758147281203922</v>
      </c>
      <c r="J469" s="91"/>
    </row>
    <row r="470" spans="1:10" ht="27">
      <c r="A470" s="46"/>
      <c r="B470" s="48" t="s">
        <v>306</v>
      </c>
      <c r="C470" s="65"/>
      <c r="D470" s="2">
        <v>228329.53</v>
      </c>
      <c r="E470" s="2">
        <v>90073.02</v>
      </c>
      <c r="F470" s="2">
        <v>83728.98</v>
      </c>
      <c r="G470" s="2">
        <v>78878.91</v>
      </c>
      <c r="H470" s="2">
        <f t="shared" si="37"/>
        <v>-11194.11</v>
      </c>
      <c r="I470" s="10">
        <f t="shared" si="38"/>
        <v>0.8757218310210982</v>
      </c>
      <c r="J470" s="75"/>
    </row>
    <row r="471" spans="1:10" ht="27">
      <c r="A471" s="46"/>
      <c r="B471" s="48" t="s">
        <v>307</v>
      </c>
      <c r="C471" s="65"/>
      <c r="D471" s="2">
        <v>9484</v>
      </c>
      <c r="E471" s="2">
        <v>406.55</v>
      </c>
      <c r="F471" s="2">
        <v>364.43</v>
      </c>
      <c r="G471" s="2">
        <v>364.43</v>
      </c>
      <c r="H471" s="2">
        <f t="shared" si="37"/>
        <v>-42.120000000000005</v>
      </c>
      <c r="I471" s="10">
        <f t="shared" si="38"/>
        <v>0.896396507194687</v>
      </c>
      <c r="J471" s="75"/>
    </row>
    <row r="472" spans="1:10" ht="27">
      <c r="A472" s="46"/>
      <c r="B472" s="17" t="s">
        <v>141</v>
      </c>
      <c r="C472" s="67"/>
      <c r="D472" s="3">
        <v>100589.62</v>
      </c>
      <c r="E472" s="3">
        <v>43918.12</v>
      </c>
      <c r="F472" s="3">
        <v>43576.32</v>
      </c>
      <c r="G472" s="3">
        <v>43576.32</v>
      </c>
      <c r="H472" s="3">
        <f t="shared" si="37"/>
        <v>-341.8000000000029</v>
      </c>
      <c r="I472" s="6">
        <f t="shared" si="38"/>
        <v>0.9922173353504202</v>
      </c>
      <c r="J472" s="92"/>
    </row>
    <row r="473" spans="1:10" ht="27">
      <c r="A473" s="46"/>
      <c r="B473" s="17" t="s">
        <v>306</v>
      </c>
      <c r="C473" s="67"/>
      <c r="D473" s="3">
        <v>100589.62</v>
      </c>
      <c r="E473" s="3">
        <v>43918.12</v>
      </c>
      <c r="F473" s="3">
        <v>43576.32</v>
      </c>
      <c r="G473" s="3">
        <v>43576.32</v>
      </c>
      <c r="H473" s="3">
        <f t="shared" si="37"/>
        <v>-341.8000000000029</v>
      </c>
      <c r="I473" s="6">
        <f t="shared" si="38"/>
        <v>0.9922173353504202</v>
      </c>
      <c r="J473" s="75"/>
    </row>
    <row r="474" spans="1:10" ht="27">
      <c r="A474" s="46"/>
      <c r="B474" s="17" t="s">
        <v>307</v>
      </c>
      <c r="C474" s="67"/>
      <c r="D474" s="3">
        <v>9484</v>
      </c>
      <c r="E474" s="3">
        <v>406.55</v>
      </c>
      <c r="F474" s="3">
        <v>364.43</v>
      </c>
      <c r="G474" s="3">
        <v>364.43</v>
      </c>
      <c r="H474" s="3">
        <f t="shared" si="37"/>
        <v>-42.120000000000005</v>
      </c>
      <c r="I474" s="6">
        <f t="shared" si="38"/>
        <v>0.896396507194687</v>
      </c>
      <c r="J474" s="92"/>
    </row>
    <row r="475" spans="1:10" ht="27">
      <c r="A475" s="46"/>
      <c r="B475" s="17" t="s">
        <v>142</v>
      </c>
      <c r="C475" s="67"/>
      <c r="D475" s="3">
        <v>127739.91</v>
      </c>
      <c r="E475" s="3">
        <v>46154.9</v>
      </c>
      <c r="F475" s="3">
        <v>40152.66</v>
      </c>
      <c r="G475" s="3">
        <v>35302.59</v>
      </c>
      <c r="H475" s="3">
        <f t="shared" si="37"/>
        <v>-10852.310000000005</v>
      </c>
      <c r="I475" s="6">
        <f t="shared" si="38"/>
        <v>0.7648719854229994</v>
      </c>
      <c r="J475" s="92"/>
    </row>
    <row r="476" spans="1:10" ht="27">
      <c r="A476" s="46"/>
      <c r="B476" s="17" t="s">
        <v>306</v>
      </c>
      <c r="C476" s="67"/>
      <c r="D476" s="3">
        <v>127739.91</v>
      </c>
      <c r="E476" s="3">
        <v>46154.9</v>
      </c>
      <c r="F476" s="3">
        <v>40152.66</v>
      </c>
      <c r="G476" s="3">
        <v>35302.59</v>
      </c>
      <c r="H476" s="3">
        <f t="shared" si="37"/>
        <v>-10852.310000000005</v>
      </c>
      <c r="I476" s="6">
        <f t="shared" si="38"/>
        <v>0.7648719854229994</v>
      </c>
      <c r="J476" s="92"/>
    </row>
    <row r="477" spans="1:10" ht="115.5" customHeight="1">
      <c r="A477" s="174" t="s">
        <v>371</v>
      </c>
      <c r="B477" s="236" t="s">
        <v>341</v>
      </c>
      <c r="C477" s="141"/>
      <c r="D477" s="102">
        <v>18829.51</v>
      </c>
      <c r="E477" s="102">
        <v>4278.43</v>
      </c>
      <c r="F477" s="102">
        <v>4193.67</v>
      </c>
      <c r="G477" s="102">
        <v>4193.67</v>
      </c>
      <c r="H477" s="102">
        <f t="shared" si="37"/>
        <v>-84.76000000000022</v>
      </c>
      <c r="I477" s="166">
        <f t="shared" si="38"/>
        <v>0.980188994561089</v>
      </c>
      <c r="J477" s="181"/>
    </row>
    <row r="478" spans="1:10" ht="27">
      <c r="A478" s="47"/>
      <c r="B478" s="48" t="s">
        <v>306</v>
      </c>
      <c r="C478" s="65"/>
      <c r="D478" s="2">
        <v>9345.51</v>
      </c>
      <c r="E478" s="2">
        <v>3871.88</v>
      </c>
      <c r="F478" s="2">
        <v>3829.24</v>
      </c>
      <c r="G478" s="2">
        <v>3829.24</v>
      </c>
      <c r="H478" s="2">
        <f t="shared" si="37"/>
        <v>-42.64000000000033</v>
      </c>
      <c r="I478" s="10">
        <f t="shared" si="38"/>
        <v>0.9889872620019214</v>
      </c>
      <c r="J478" s="75"/>
    </row>
    <row r="479" spans="1:10" ht="27">
      <c r="A479" s="47"/>
      <c r="B479" s="48" t="s">
        <v>307</v>
      </c>
      <c r="C479" s="65"/>
      <c r="D479" s="2">
        <v>9484</v>
      </c>
      <c r="E479" s="2">
        <v>406.55</v>
      </c>
      <c r="F479" s="2">
        <v>364.43</v>
      </c>
      <c r="G479" s="2">
        <v>364.43</v>
      </c>
      <c r="H479" s="2">
        <f t="shared" si="37"/>
        <v>-42.120000000000005</v>
      </c>
      <c r="I479" s="10">
        <f t="shared" si="38"/>
        <v>0.896396507194687</v>
      </c>
      <c r="J479" s="75"/>
    </row>
    <row r="480" spans="1:10" ht="57" customHeight="1">
      <c r="A480" s="47" t="s">
        <v>287</v>
      </c>
      <c r="B480" s="17" t="s">
        <v>337</v>
      </c>
      <c r="C480" s="67"/>
      <c r="D480" s="3">
        <v>8.18</v>
      </c>
      <c r="E480" s="3">
        <v>2.23</v>
      </c>
      <c r="F480" s="3">
        <v>2.23</v>
      </c>
      <c r="G480" s="3">
        <v>2.23</v>
      </c>
      <c r="H480" s="3">
        <f t="shared" si="37"/>
        <v>0</v>
      </c>
      <c r="I480" s="6">
        <f t="shared" si="38"/>
        <v>1</v>
      </c>
      <c r="J480" s="75"/>
    </row>
    <row r="481" spans="1:10" ht="27">
      <c r="A481" s="47"/>
      <c r="B481" s="17" t="s">
        <v>306</v>
      </c>
      <c r="C481" s="67"/>
      <c r="D481" s="3">
        <v>8.18</v>
      </c>
      <c r="E481" s="3">
        <v>2.23</v>
      </c>
      <c r="F481" s="3">
        <v>2.23</v>
      </c>
      <c r="G481" s="3">
        <v>2.23</v>
      </c>
      <c r="H481" s="3">
        <f t="shared" si="37"/>
        <v>0</v>
      </c>
      <c r="I481" s="6">
        <f t="shared" si="38"/>
        <v>1</v>
      </c>
      <c r="J481" s="75"/>
    </row>
    <row r="482" spans="1:10" ht="75" customHeight="1">
      <c r="A482" s="47" t="s">
        <v>415</v>
      </c>
      <c r="B482" s="17" t="s">
        <v>226</v>
      </c>
      <c r="C482" s="67"/>
      <c r="D482" s="3">
        <v>821.88</v>
      </c>
      <c r="E482" s="3">
        <v>342</v>
      </c>
      <c r="F482" s="3">
        <v>321.18</v>
      </c>
      <c r="G482" s="3">
        <v>321.18</v>
      </c>
      <c r="H482" s="3">
        <f t="shared" si="37"/>
        <v>-20.819999999999993</v>
      </c>
      <c r="I482" s="6">
        <f t="shared" si="38"/>
        <v>0.9391228070175439</v>
      </c>
      <c r="J482" s="75"/>
    </row>
    <row r="483" spans="1:10" ht="27">
      <c r="A483" s="47"/>
      <c r="B483" s="17" t="s">
        <v>306</v>
      </c>
      <c r="C483" s="67"/>
      <c r="D483" s="3">
        <v>821.88</v>
      </c>
      <c r="E483" s="3">
        <v>342</v>
      </c>
      <c r="F483" s="3">
        <v>321.18</v>
      </c>
      <c r="G483" s="3">
        <v>321.18</v>
      </c>
      <c r="H483" s="3">
        <f t="shared" si="37"/>
        <v>-20.819999999999993</v>
      </c>
      <c r="I483" s="6">
        <f t="shared" si="38"/>
        <v>0.9391228070175439</v>
      </c>
      <c r="J483" s="75"/>
    </row>
    <row r="484" spans="1:10" ht="45">
      <c r="A484" s="47" t="s">
        <v>416</v>
      </c>
      <c r="B484" s="17" t="s">
        <v>227</v>
      </c>
      <c r="C484" s="67"/>
      <c r="D484" s="3">
        <v>228.06</v>
      </c>
      <c r="E484" s="3">
        <v>72.49</v>
      </c>
      <c r="F484" s="3">
        <v>60.62</v>
      </c>
      <c r="G484" s="3">
        <v>60.62</v>
      </c>
      <c r="H484" s="3">
        <f t="shared" si="37"/>
        <v>-11.869999999999997</v>
      </c>
      <c r="I484" s="6">
        <f t="shared" si="38"/>
        <v>0.8362532763139744</v>
      </c>
      <c r="J484" s="75"/>
    </row>
    <row r="485" spans="1:10" ht="27">
      <c r="A485" s="47"/>
      <c r="B485" s="17" t="s">
        <v>306</v>
      </c>
      <c r="C485" s="67"/>
      <c r="D485" s="3">
        <v>228.06</v>
      </c>
      <c r="E485" s="3">
        <v>72.49</v>
      </c>
      <c r="F485" s="3">
        <v>60.62</v>
      </c>
      <c r="G485" s="3">
        <v>60.62</v>
      </c>
      <c r="H485" s="3">
        <f t="shared" si="37"/>
        <v>-11.869999999999997</v>
      </c>
      <c r="I485" s="6">
        <f t="shared" si="38"/>
        <v>0.8362532763139744</v>
      </c>
      <c r="J485" s="75"/>
    </row>
    <row r="486" spans="1:10" ht="57" customHeight="1">
      <c r="A486" s="47" t="s">
        <v>417</v>
      </c>
      <c r="B486" s="17" t="s">
        <v>228</v>
      </c>
      <c r="C486" s="67"/>
      <c r="D486" s="3">
        <v>1107.3</v>
      </c>
      <c r="E486" s="3">
        <v>19.94</v>
      </c>
      <c r="F486" s="3">
        <v>19.94</v>
      </c>
      <c r="G486" s="3">
        <v>19.94</v>
      </c>
      <c r="H486" s="3">
        <f t="shared" si="37"/>
        <v>0</v>
      </c>
      <c r="I486" s="6">
        <f t="shared" si="38"/>
        <v>1</v>
      </c>
      <c r="J486" s="93"/>
    </row>
    <row r="487" spans="1:10" ht="27">
      <c r="A487" s="47"/>
      <c r="B487" s="17" t="s">
        <v>306</v>
      </c>
      <c r="C487" s="67"/>
      <c r="D487" s="3">
        <v>1107.3</v>
      </c>
      <c r="E487" s="3">
        <v>19.94</v>
      </c>
      <c r="F487" s="3">
        <v>19.94</v>
      </c>
      <c r="G487" s="3">
        <v>19.94</v>
      </c>
      <c r="H487" s="3">
        <f t="shared" si="37"/>
        <v>0</v>
      </c>
      <c r="I487" s="6">
        <f t="shared" si="38"/>
        <v>1</v>
      </c>
      <c r="J487" s="93"/>
    </row>
    <row r="488" spans="1:10" ht="45">
      <c r="A488" s="47" t="s">
        <v>418</v>
      </c>
      <c r="B488" s="17" t="s">
        <v>229</v>
      </c>
      <c r="C488" s="67"/>
      <c r="D488" s="3">
        <v>3144.42</v>
      </c>
      <c r="E488" s="3">
        <v>1725.98</v>
      </c>
      <c r="F488" s="3">
        <v>1725.98</v>
      </c>
      <c r="G488" s="3">
        <v>1725.98</v>
      </c>
      <c r="H488" s="3">
        <f t="shared" si="37"/>
        <v>0</v>
      </c>
      <c r="I488" s="6">
        <f t="shared" si="38"/>
        <v>1</v>
      </c>
      <c r="J488" s="75"/>
    </row>
    <row r="489" spans="1:10" ht="27">
      <c r="A489" s="47"/>
      <c r="B489" s="17" t="s">
        <v>306</v>
      </c>
      <c r="C489" s="67"/>
      <c r="D489" s="3">
        <v>3144.42</v>
      </c>
      <c r="E489" s="3">
        <v>1725.98</v>
      </c>
      <c r="F489" s="3">
        <v>1725.98</v>
      </c>
      <c r="G489" s="3">
        <v>1725.98</v>
      </c>
      <c r="H489" s="3">
        <f t="shared" si="37"/>
        <v>0</v>
      </c>
      <c r="I489" s="6">
        <f t="shared" si="38"/>
        <v>1</v>
      </c>
      <c r="J489" s="75"/>
    </row>
    <row r="490" spans="1:10" ht="45">
      <c r="A490" s="47" t="s">
        <v>419</v>
      </c>
      <c r="B490" s="17" t="s">
        <v>230</v>
      </c>
      <c r="C490" s="67"/>
      <c r="D490" s="3">
        <v>1854.36</v>
      </c>
      <c r="E490" s="3">
        <v>716</v>
      </c>
      <c r="F490" s="3">
        <v>715.51</v>
      </c>
      <c r="G490" s="3">
        <v>715.51</v>
      </c>
      <c r="H490" s="3">
        <f t="shared" si="37"/>
        <v>-0.4900000000000091</v>
      </c>
      <c r="I490" s="6">
        <f t="shared" si="38"/>
        <v>0.9993156424581006</v>
      </c>
      <c r="J490" s="75"/>
    </row>
    <row r="491" spans="1:10" ht="27">
      <c r="A491" s="47"/>
      <c r="B491" s="17" t="s">
        <v>306</v>
      </c>
      <c r="C491" s="67"/>
      <c r="D491" s="3">
        <v>1854.36</v>
      </c>
      <c r="E491" s="3">
        <v>716</v>
      </c>
      <c r="F491" s="3">
        <v>715.51</v>
      </c>
      <c r="G491" s="3">
        <v>715.51</v>
      </c>
      <c r="H491" s="3">
        <f t="shared" si="37"/>
        <v>-0.4900000000000091</v>
      </c>
      <c r="I491" s="6">
        <f t="shared" si="38"/>
        <v>0.9993156424581006</v>
      </c>
      <c r="J491" s="75"/>
    </row>
    <row r="492" spans="1:10" ht="72" customHeight="1">
      <c r="A492" s="47" t="s">
        <v>420</v>
      </c>
      <c r="B492" s="17" t="s">
        <v>231</v>
      </c>
      <c r="C492" s="67"/>
      <c r="D492" s="3">
        <v>1352</v>
      </c>
      <c r="E492" s="3">
        <v>215.68</v>
      </c>
      <c r="F492" s="3">
        <v>215.68</v>
      </c>
      <c r="G492" s="3">
        <v>215.68</v>
      </c>
      <c r="H492" s="3">
        <f t="shared" si="37"/>
        <v>0</v>
      </c>
      <c r="I492" s="6">
        <f t="shared" si="38"/>
        <v>1</v>
      </c>
      <c r="J492" s="75"/>
    </row>
    <row r="493" spans="1:10" ht="27">
      <c r="A493" s="47"/>
      <c r="B493" s="17" t="s">
        <v>306</v>
      </c>
      <c r="C493" s="67"/>
      <c r="D493" s="3">
        <v>1352</v>
      </c>
      <c r="E493" s="3">
        <v>215.68</v>
      </c>
      <c r="F493" s="3">
        <v>215.68</v>
      </c>
      <c r="G493" s="3">
        <v>215.68</v>
      </c>
      <c r="H493" s="3">
        <f t="shared" si="37"/>
        <v>0</v>
      </c>
      <c r="I493" s="6">
        <f t="shared" si="38"/>
        <v>1</v>
      </c>
      <c r="J493" s="75"/>
    </row>
    <row r="494" spans="1:10" ht="162" customHeight="1">
      <c r="A494" s="47" t="s">
        <v>421</v>
      </c>
      <c r="B494" s="17" t="s">
        <v>232</v>
      </c>
      <c r="C494" s="67"/>
      <c r="D494" s="3">
        <v>9484</v>
      </c>
      <c r="E494" s="3">
        <v>406.55</v>
      </c>
      <c r="F494" s="3">
        <v>364.43</v>
      </c>
      <c r="G494" s="3">
        <v>364.43</v>
      </c>
      <c r="H494" s="3">
        <f t="shared" si="37"/>
        <v>-42.120000000000005</v>
      </c>
      <c r="I494" s="6">
        <f t="shared" si="38"/>
        <v>0.896396507194687</v>
      </c>
      <c r="J494" s="76" t="s">
        <v>470</v>
      </c>
    </row>
    <row r="495" spans="1:10" ht="27">
      <c r="A495" s="47"/>
      <c r="B495" s="17" t="s">
        <v>307</v>
      </c>
      <c r="C495" s="67"/>
      <c r="D495" s="3">
        <v>9484</v>
      </c>
      <c r="E495" s="3">
        <v>406.55</v>
      </c>
      <c r="F495" s="3">
        <v>364.43</v>
      </c>
      <c r="G495" s="3">
        <v>364.43</v>
      </c>
      <c r="H495" s="3">
        <f t="shared" si="37"/>
        <v>-42.120000000000005</v>
      </c>
      <c r="I495" s="6">
        <f t="shared" si="38"/>
        <v>0.896396507194687</v>
      </c>
      <c r="J495" s="75"/>
    </row>
    <row r="496" spans="1:10" ht="55.5" customHeight="1">
      <c r="A496" s="47" t="s">
        <v>422</v>
      </c>
      <c r="B496" s="17" t="s">
        <v>233</v>
      </c>
      <c r="C496" s="67"/>
      <c r="D496" s="3">
        <v>725.8</v>
      </c>
      <c r="E496" s="3">
        <v>725.8</v>
      </c>
      <c r="F496" s="3">
        <v>725.8</v>
      </c>
      <c r="G496" s="3">
        <v>725.8</v>
      </c>
      <c r="H496" s="3">
        <f t="shared" si="37"/>
        <v>0</v>
      </c>
      <c r="I496" s="6">
        <f t="shared" si="38"/>
        <v>1</v>
      </c>
      <c r="J496" s="76"/>
    </row>
    <row r="497" spans="1:10" ht="27">
      <c r="A497" s="47"/>
      <c r="B497" s="17" t="s">
        <v>307</v>
      </c>
      <c r="C497" s="67"/>
      <c r="D497" s="3">
        <v>725.8</v>
      </c>
      <c r="E497" s="3">
        <v>725.8</v>
      </c>
      <c r="F497" s="3">
        <v>725.8</v>
      </c>
      <c r="G497" s="3">
        <v>725.8</v>
      </c>
      <c r="H497" s="3">
        <f t="shared" si="37"/>
        <v>0</v>
      </c>
      <c r="I497" s="6">
        <f t="shared" si="38"/>
        <v>1</v>
      </c>
      <c r="J497" s="171"/>
    </row>
    <row r="498" spans="1:10" ht="49.5" customHeight="1">
      <c r="A498" s="47" t="s">
        <v>423</v>
      </c>
      <c r="B498" s="17" t="s">
        <v>234</v>
      </c>
      <c r="C498" s="67"/>
      <c r="D498" s="3">
        <v>103.51</v>
      </c>
      <c r="E498" s="3">
        <v>51.76</v>
      </c>
      <c r="F498" s="3">
        <v>42.3</v>
      </c>
      <c r="G498" s="3">
        <v>42.3</v>
      </c>
      <c r="H498" s="3">
        <f t="shared" si="37"/>
        <v>-9.46</v>
      </c>
      <c r="I498" s="6">
        <f t="shared" si="38"/>
        <v>0.8172333848531684</v>
      </c>
      <c r="J498" s="93"/>
    </row>
    <row r="499" spans="1:10" ht="27">
      <c r="A499" s="47"/>
      <c r="B499" s="17" t="s">
        <v>306</v>
      </c>
      <c r="C499" s="67"/>
      <c r="D499" s="3">
        <v>103.51</v>
      </c>
      <c r="E499" s="3">
        <v>51.76</v>
      </c>
      <c r="F499" s="3">
        <v>42.3</v>
      </c>
      <c r="G499" s="3">
        <v>42.3</v>
      </c>
      <c r="H499" s="3">
        <f t="shared" si="37"/>
        <v>-9.46</v>
      </c>
      <c r="I499" s="6">
        <f t="shared" si="38"/>
        <v>0.8172333848531684</v>
      </c>
      <c r="J499" s="93"/>
    </row>
    <row r="500" spans="1:10" ht="69" customHeight="1">
      <c r="A500" s="174" t="s">
        <v>372</v>
      </c>
      <c r="B500" s="236" t="s">
        <v>342</v>
      </c>
      <c r="C500" s="141"/>
      <c r="D500" s="102">
        <v>133135.66</v>
      </c>
      <c r="E500" s="102">
        <v>53604.59</v>
      </c>
      <c r="F500" s="102">
        <v>48888.3</v>
      </c>
      <c r="G500" s="102">
        <v>44038.23</v>
      </c>
      <c r="H500" s="102">
        <f t="shared" si="37"/>
        <v>-9566.359999999993</v>
      </c>
      <c r="I500" s="166">
        <f t="shared" si="38"/>
        <v>0.8215384167661763</v>
      </c>
      <c r="J500" s="181"/>
    </row>
    <row r="501" spans="1:10" ht="27">
      <c r="A501" s="47"/>
      <c r="B501" s="48" t="s">
        <v>306</v>
      </c>
      <c r="C501" s="65"/>
      <c r="D501" s="2">
        <v>133135.66</v>
      </c>
      <c r="E501" s="2">
        <v>53604.59</v>
      </c>
      <c r="F501" s="2">
        <v>48888.3</v>
      </c>
      <c r="G501" s="2">
        <v>44038.23</v>
      </c>
      <c r="H501" s="2">
        <f aca="true" t="shared" si="39" ref="H501:H526">G501-E501</f>
        <v>-9566.359999999993</v>
      </c>
      <c r="I501" s="10">
        <f t="shared" si="38"/>
        <v>0.8215384167661763</v>
      </c>
      <c r="J501" s="75"/>
    </row>
    <row r="502" spans="1:10" ht="67.5">
      <c r="A502" s="47" t="s">
        <v>354</v>
      </c>
      <c r="B502" s="17" t="s">
        <v>629</v>
      </c>
      <c r="C502" s="67"/>
      <c r="D502" s="3">
        <v>68937</v>
      </c>
      <c r="E502" s="3">
        <v>41076.32</v>
      </c>
      <c r="F502" s="3">
        <v>40976.32</v>
      </c>
      <c r="G502" s="3">
        <v>40976.32</v>
      </c>
      <c r="H502" s="3">
        <f t="shared" si="39"/>
        <v>-100</v>
      </c>
      <c r="I502" s="6">
        <f t="shared" si="38"/>
        <v>0.9975655073287968</v>
      </c>
      <c r="J502" s="75" t="s">
        <v>260</v>
      </c>
    </row>
    <row r="503" spans="1:10" ht="28.5" customHeight="1">
      <c r="A503" s="47"/>
      <c r="B503" s="17" t="s">
        <v>306</v>
      </c>
      <c r="C503" s="67"/>
      <c r="D503" s="3">
        <v>68937</v>
      </c>
      <c r="E503" s="3">
        <v>41076.32</v>
      </c>
      <c r="F503" s="3">
        <v>40976.32</v>
      </c>
      <c r="G503" s="3">
        <v>40976.32</v>
      </c>
      <c r="H503" s="3">
        <f t="shared" si="39"/>
        <v>-100</v>
      </c>
      <c r="I503" s="6">
        <f t="shared" si="38"/>
        <v>0.9975655073287968</v>
      </c>
      <c r="J503" s="75"/>
    </row>
    <row r="504" spans="1:10" ht="112.5">
      <c r="A504" s="47" t="s">
        <v>399</v>
      </c>
      <c r="B504" s="17" t="s">
        <v>526</v>
      </c>
      <c r="C504" s="67"/>
      <c r="D504" s="3">
        <v>241.8</v>
      </c>
      <c r="E504" s="3">
        <v>241.8</v>
      </c>
      <c r="F504" s="3">
        <v>0</v>
      </c>
      <c r="G504" s="3">
        <v>0</v>
      </c>
      <c r="H504" s="3">
        <f t="shared" si="39"/>
        <v>-241.8</v>
      </c>
      <c r="I504" s="6">
        <f t="shared" si="38"/>
        <v>0</v>
      </c>
      <c r="J504" s="76"/>
    </row>
    <row r="505" spans="1:10" ht="90">
      <c r="A505" s="47" t="s">
        <v>355</v>
      </c>
      <c r="B505" s="17" t="s">
        <v>527</v>
      </c>
      <c r="C505" s="67"/>
      <c r="D505" s="3">
        <v>6323.84</v>
      </c>
      <c r="E505" s="3">
        <v>0</v>
      </c>
      <c r="F505" s="3">
        <v>0</v>
      </c>
      <c r="G505" s="3">
        <v>0</v>
      </c>
      <c r="H505" s="3">
        <f t="shared" si="39"/>
        <v>0</v>
      </c>
      <c r="I505" s="6"/>
      <c r="J505" s="76"/>
    </row>
    <row r="506" spans="1:10" ht="67.5">
      <c r="A506" s="47" t="s">
        <v>387</v>
      </c>
      <c r="B506" s="17" t="s">
        <v>528</v>
      </c>
      <c r="C506" s="67"/>
      <c r="D506" s="3">
        <v>812.1</v>
      </c>
      <c r="E506" s="3">
        <v>0</v>
      </c>
      <c r="F506" s="3">
        <v>0</v>
      </c>
      <c r="G506" s="3">
        <v>0</v>
      </c>
      <c r="H506" s="3">
        <f t="shared" si="39"/>
        <v>0</v>
      </c>
      <c r="I506" s="6"/>
      <c r="J506" s="76"/>
    </row>
    <row r="507" spans="1:10" ht="45">
      <c r="A507" s="47" t="s">
        <v>388</v>
      </c>
      <c r="B507" s="17" t="s">
        <v>529</v>
      </c>
      <c r="C507" s="67"/>
      <c r="D507" s="3">
        <v>19488.66</v>
      </c>
      <c r="E507" s="3">
        <v>3637.2</v>
      </c>
      <c r="F507" s="3">
        <v>2810.86</v>
      </c>
      <c r="G507" s="3">
        <v>2810.86</v>
      </c>
      <c r="H507" s="3">
        <f t="shared" si="39"/>
        <v>-826.3399999999997</v>
      </c>
      <c r="I507" s="6">
        <f>G507/E507</f>
        <v>0.7728087539865831</v>
      </c>
      <c r="J507" s="76"/>
    </row>
    <row r="508" spans="1:10" ht="45">
      <c r="A508" s="47" t="s">
        <v>427</v>
      </c>
      <c r="B508" s="17" t="s">
        <v>617</v>
      </c>
      <c r="C508" s="67"/>
      <c r="D508" s="3">
        <v>5967</v>
      </c>
      <c r="E508" s="3">
        <v>30.32</v>
      </c>
      <c r="F508" s="3">
        <v>30.32</v>
      </c>
      <c r="G508" s="3">
        <v>30.32</v>
      </c>
      <c r="H508" s="3">
        <f t="shared" si="39"/>
        <v>0</v>
      </c>
      <c r="I508" s="6">
        <f>G508/E508</f>
        <v>1</v>
      </c>
      <c r="J508" s="76"/>
    </row>
    <row r="509" spans="1:10" ht="45">
      <c r="A509" s="47" t="s">
        <v>150</v>
      </c>
      <c r="B509" s="17" t="s">
        <v>618</v>
      </c>
      <c r="C509" s="67"/>
      <c r="D509" s="3">
        <v>886.56</v>
      </c>
      <c r="E509" s="3">
        <v>0</v>
      </c>
      <c r="F509" s="3">
        <v>0</v>
      </c>
      <c r="G509" s="3">
        <v>0</v>
      </c>
      <c r="H509" s="3">
        <f t="shared" si="39"/>
        <v>0</v>
      </c>
      <c r="I509" s="6"/>
      <c r="J509" s="76"/>
    </row>
    <row r="510" spans="1:10" ht="45">
      <c r="A510" s="47" t="s">
        <v>151</v>
      </c>
      <c r="B510" s="17" t="s">
        <v>619</v>
      </c>
      <c r="C510" s="67"/>
      <c r="D510" s="3">
        <v>569.34</v>
      </c>
      <c r="E510" s="3">
        <v>95</v>
      </c>
      <c r="F510" s="3">
        <v>73.85</v>
      </c>
      <c r="G510" s="3">
        <v>73.85</v>
      </c>
      <c r="H510" s="3">
        <f t="shared" si="39"/>
        <v>-21.150000000000006</v>
      </c>
      <c r="I510" s="6">
        <f aca="true" t="shared" si="40" ref="I510:I516">G510/E510</f>
        <v>0.7773684210526315</v>
      </c>
      <c r="J510" s="76"/>
    </row>
    <row r="511" spans="1:10" ht="45">
      <c r="A511" s="47" t="s">
        <v>25</v>
      </c>
      <c r="B511" s="17" t="s">
        <v>620</v>
      </c>
      <c r="C511" s="67"/>
      <c r="D511" s="3">
        <v>136.13</v>
      </c>
      <c r="E511" s="3">
        <v>136.13</v>
      </c>
      <c r="F511" s="3">
        <v>108</v>
      </c>
      <c r="G511" s="3">
        <v>108</v>
      </c>
      <c r="H511" s="3">
        <f t="shared" si="39"/>
        <v>-28.129999999999995</v>
      </c>
      <c r="I511" s="6">
        <f t="shared" si="40"/>
        <v>0.7933592889150077</v>
      </c>
      <c r="J511" s="76"/>
    </row>
    <row r="512" spans="1:10" ht="76.5" customHeight="1">
      <c r="A512" s="47" t="s">
        <v>26</v>
      </c>
      <c r="B512" s="17" t="s">
        <v>621</v>
      </c>
      <c r="C512" s="67"/>
      <c r="D512" s="3">
        <v>9793.33</v>
      </c>
      <c r="E512" s="3">
        <v>6.31</v>
      </c>
      <c r="F512" s="3">
        <v>6.31</v>
      </c>
      <c r="G512" s="3">
        <v>6.31</v>
      </c>
      <c r="H512" s="3">
        <f t="shared" si="39"/>
        <v>0</v>
      </c>
      <c r="I512" s="6">
        <f t="shared" si="40"/>
        <v>1</v>
      </c>
      <c r="J512" s="76"/>
    </row>
    <row r="513" spans="1:10" ht="70.5" customHeight="1">
      <c r="A513" s="47" t="s">
        <v>27</v>
      </c>
      <c r="B513" s="17" t="s">
        <v>622</v>
      </c>
      <c r="C513" s="67"/>
      <c r="D513" s="3">
        <v>6761.1</v>
      </c>
      <c r="E513" s="3">
        <v>6.08</v>
      </c>
      <c r="F513" s="3">
        <v>6.08</v>
      </c>
      <c r="G513" s="3">
        <v>6.08</v>
      </c>
      <c r="H513" s="3">
        <f t="shared" si="39"/>
        <v>0</v>
      </c>
      <c r="I513" s="6">
        <f t="shared" si="40"/>
        <v>1</v>
      </c>
      <c r="J513" s="76"/>
    </row>
    <row r="514" spans="1:10" ht="315" customHeight="1">
      <c r="A514" s="47" t="s">
        <v>28</v>
      </c>
      <c r="B514" s="17" t="s">
        <v>623</v>
      </c>
      <c r="C514" s="67"/>
      <c r="D514" s="3">
        <v>8324.24</v>
      </c>
      <c r="E514" s="3">
        <v>8324.24</v>
      </c>
      <c r="F514" s="3">
        <v>4856.23</v>
      </c>
      <c r="G514" s="3">
        <v>6.16</v>
      </c>
      <c r="H514" s="3">
        <f t="shared" si="39"/>
        <v>-8318.08</v>
      </c>
      <c r="I514" s="6">
        <f t="shared" si="40"/>
        <v>0.0007400074961798315</v>
      </c>
      <c r="J514" s="76" t="s">
        <v>258</v>
      </c>
    </row>
    <row r="515" spans="1:10" ht="67.5">
      <c r="A515" s="47" t="s">
        <v>29</v>
      </c>
      <c r="B515" s="17" t="s">
        <v>624</v>
      </c>
      <c r="C515" s="67"/>
      <c r="D515" s="3">
        <v>5662.47</v>
      </c>
      <c r="E515" s="3">
        <v>7</v>
      </c>
      <c r="F515" s="3">
        <v>7</v>
      </c>
      <c r="G515" s="3">
        <v>7</v>
      </c>
      <c r="H515" s="3">
        <f t="shared" si="39"/>
        <v>0</v>
      </c>
      <c r="I515" s="6">
        <f t="shared" si="40"/>
        <v>1</v>
      </c>
      <c r="J515" s="76"/>
    </row>
    <row r="516" spans="1:10" ht="72" customHeight="1">
      <c r="A516" s="47" t="s">
        <v>30</v>
      </c>
      <c r="B516" s="17" t="s">
        <v>625</v>
      </c>
      <c r="C516" s="67"/>
      <c r="D516" s="3">
        <v>44.19</v>
      </c>
      <c r="E516" s="3">
        <v>44.2</v>
      </c>
      <c r="F516" s="3">
        <v>13.33</v>
      </c>
      <c r="G516" s="3">
        <v>13.33</v>
      </c>
      <c r="H516" s="3">
        <f t="shared" si="39"/>
        <v>-30.870000000000005</v>
      </c>
      <c r="I516" s="6">
        <f t="shared" si="40"/>
        <v>0.3015837104072398</v>
      </c>
      <c r="J516" s="76" t="s">
        <v>261</v>
      </c>
    </row>
    <row r="517" spans="1:10" ht="91.5" customHeight="1">
      <c r="A517" s="174" t="s">
        <v>373</v>
      </c>
      <c r="B517" s="236" t="s">
        <v>343</v>
      </c>
      <c r="C517" s="141"/>
      <c r="D517" s="102">
        <v>535</v>
      </c>
      <c r="E517" s="102"/>
      <c r="F517" s="102"/>
      <c r="G517" s="102"/>
      <c r="H517" s="102">
        <f t="shared" si="39"/>
        <v>0</v>
      </c>
      <c r="I517" s="166"/>
      <c r="J517" s="182"/>
    </row>
    <row r="518" spans="1:10" ht="27">
      <c r="A518" s="47"/>
      <c r="B518" s="48" t="s">
        <v>306</v>
      </c>
      <c r="C518" s="65"/>
      <c r="D518" s="2">
        <v>535</v>
      </c>
      <c r="E518" s="2">
        <v>0</v>
      </c>
      <c r="F518" s="2">
        <v>0</v>
      </c>
      <c r="G518" s="2">
        <v>0</v>
      </c>
      <c r="H518" s="2">
        <f t="shared" si="39"/>
        <v>0</v>
      </c>
      <c r="I518" s="10"/>
      <c r="J518" s="76"/>
    </row>
    <row r="519" spans="1:10" ht="27">
      <c r="A519" s="47" t="s">
        <v>31</v>
      </c>
      <c r="B519" s="17" t="s">
        <v>524</v>
      </c>
      <c r="C519" s="67"/>
      <c r="D519" s="3">
        <v>95</v>
      </c>
      <c r="E519" s="3">
        <v>0</v>
      </c>
      <c r="F519" s="3">
        <v>0</v>
      </c>
      <c r="G519" s="3">
        <v>0</v>
      </c>
      <c r="H519" s="2">
        <f t="shared" si="39"/>
        <v>0</v>
      </c>
      <c r="I519" s="10"/>
      <c r="J519" s="76"/>
    </row>
    <row r="520" spans="1:10" ht="67.5" customHeight="1">
      <c r="A520" s="47" t="s">
        <v>32</v>
      </c>
      <c r="B520" s="17" t="s">
        <v>525</v>
      </c>
      <c r="C520" s="67"/>
      <c r="D520" s="3">
        <v>440</v>
      </c>
      <c r="E520" s="3">
        <v>0</v>
      </c>
      <c r="F520" s="3">
        <v>0</v>
      </c>
      <c r="G520" s="3">
        <v>0</v>
      </c>
      <c r="H520" s="2">
        <f t="shared" si="39"/>
        <v>0</v>
      </c>
      <c r="I520" s="10"/>
      <c r="J520" s="76"/>
    </row>
    <row r="521" spans="1:10" ht="27">
      <c r="A521" s="174" t="s">
        <v>374</v>
      </c>
      <c r="B521" s="236" t="s">
        <v>344</v>
      </c>
      <c r="C521" s="141"/>
      <c r="D521" s="102">
        <v>26086.97</v>
      </c>
      <c r="E521" s="102">
        <v>2921</v>
      </c>
      <c r="F521" s="102">
        <v>2699</v>
      </c>
      <c r="G521" s="102">
        <v>2699</v>
      </c>
      <c r="H521" s="102">
        <f t="shared" si="39"/>
        <v>-222</v>
      </c>
      <c r="I521" s="166">
        <f>G521/E521</f>
        <v>0.9239986306059569</v>
      </c>
      <c r="J521" s="182"/>
    </row>
    <row r="522" spans="1:10" ht="27">
      <c r="A522" s="47"/>
      <c r="B522" s="48" t="s">
        <v>306</v>
      </c>
      <c r="C522" s="65"/>
      <c r="D522" s="2">
        <v>26086.97</v>
      </c>
      <c r="E522" s="2">
        <v>2921</v>
      </c>
      <c r="F522" s="2">
        <v>2699</v>
      </c>
      <c r="G522" s="2">
        <v>2699</v>
      </c>
      <c r="H522" s="3">
        <f t="shared" si="39"/>
        <v>-222</v>
      </c>
      <c r="I522" s="6">
        <f>G522/E522</f>
        <v>0.9239986306059569</v>
      </c>
      <c r="J522" s="76"/>
    </row>
    <row r="523" spans="1:10" ht="99" customHeight="1">
      <c r="A523" s="47" t="s">
        <v>33</v>
      </c>
      <c r="B523" s="17" t="s">
        <v>626</v>
      </c>
      <c r="C523" s="67"/>
      <c r="D523" s="3">
        <v>2600</v>
      </c>
      <c r="E523" s="3">
        <v>2600</v>
      </c>
      <c r="F523" s="3">
        <v>2600</v>
      </c>
      <c r="G523" s="3">
        <v>2600</v>
      </c>
      <c r="H523" s="3">
        <f t="shared" si="39"/>
        <v>0</v>
      </c>
      <c r="I523" s="6">
        <f>G523/E523</f>
        <v>1</v>
      </c>
      <c r="J523" s="76"/>
    </row>
    <row r="524" spans="1:10" ht="90">
      <c r="A524" s="47" t="s">
        <v>34</v>
      </c>
      <c r="B524" s="17" t="s">
        <v>632</v>
      </c>
      <c r="C524" s="67"/>
      <c r="D524" s="3">
        <v>22486.97</v>
      </c>
      <c r="E524" s="3">
        <v>0</v>
      </c>
      <c r="F524" s="3">
        <v>0</v>
      </c>
      <c r="G524" s="3">
        <v>0</v>
      </c>
      <c r="H524" s="3">
        <f t="shared" si="39"/>
        <v>0</v>
      </c>
      <c r="I524" s="6"/>
      <c r="J524" s="76"/>
    </row>
    <row r="525" spans="1:10" ht="60.75">
      <c r="A525" s="47" t="s">
        <v>35</v>
      </c>
      <c r="B525" s="17" t="s">
        <v>627</v>
      </c>
      <c r="C525" s="67"/>
      <c r="D525" s="3">
        <v>1000</v>
      </c>
      <c r="E525" s="3">
        <v>321</v>
      </c>
      <c r="F525" s="3">
        <v>99</v>
      </c>
      <c r="G525" s="3">
        <v>0</v>
      </c>
      <c r="H525" s="3">
        <f t="shared" si="39"/>
        <v>-321</v>
      </c>
      <c r="I525" s="6">
        <f>G525/E525</f>
        <v>0</v>
      </c>
      <c r="J525" s="76" t="s">
        <v>262</v>
      </c>
    </row>
    <row r="526" spans="1:10" ht="75" customHeight="1">
      <c r="A526" s="174" t="s">
        <v>375</v>
      </c>
      <c r="B526" s="236" t="s">
        <v>345</v>
      </c>
      <c r="C526" s="141"/>
      <c r="D526" s="102">
        <v>59226.39</v>
      </c>
      <c r="E526" s="102">
        <v>29675.55</v>
      </c>
      <c r="F526" s="102">
        <v>28312.45</v>
      </c>
      <c r="G526" s="102">
        <v>28312.45</v>
      </c>
      <c r="H526" s="102">
        <f t="shared" si="39"/>
        <v>-1363.0999999999985</v>
      </c>
      <c r="I526" s="166">
        <f>G526/E526</f>
        <v>0.9540665632144982</v>
      </c>
      <c r="J526" s="181"/>
    </row>
    <row r="527" spans="1:10" ht="27">
      <c r="A527" s="47"/>
      <c r="B527" s="197" t="s">
        <v>306</v>
      </c>
      <c r="C527" s="197"/>
      <c r="D527" s="198">
        <v>59226.39</v>
      </c>
      <c r="E527" s="198">
        <v>29675.55</v>
      </c>
      <c r="F527" s="198">
        <v>28312.45</v>
      </c>
      <c r="G527" s="198">
        <v>28312.45</v>
      </c>
      <c r="H527" s="2">
        <v>-1363.1000000000058</v>
      </c>
      <c r="I527" s="10">
        <f>G527/E527</f>
        <v>0.9540665632144982</v>
      </c>
      <c r="J527" s="75"/>
    </row>
    <row r="528" spans="1:10" ht="67.5">
      <c r="A528" s="47" t="s">
        <v>36</v>
      </c>
      <c r="B528" s="98" t="s">
        <v>554</v>
      </c>
      <c r="C528" s="98"/>
      <c r="D528" s="196">
        <v>40624.91</v>
      </c>
      <c r="E528" s="196">
        <v>20557.11</v>
      </c>
      <c r="F528" s="196">
        <v>20157.69</v>
      </c>
      <c r="G528" s="196">
        <v>20157.69</v>
      </c>
      <c r="H528" s="3">
        <v>-399.4200000000019</v>
      </c>
      <c r="I528" s="6">
        <f>G528/E528</f>
        <v>0.9805702260677691</v>
      </c>
      <c r="J528" s="75"/>
    </row>
    <row r="529" spans="1:10" ht="186" customHeight="1">
      <c r="A529" s="47" t="s">
        <v>37</v>
      </c>
      <c r="B529" s="98" t="s">
        <v>553</v>
      </c>
      <c r="C529" s="98"/>
      <c r="D529" s="196">
        <v>18601.48</v>
      </c>
      <c r="E529" s="196">
        <v>9118.44</v>
      </c>
      <c r="F529" s="196">
        <v>8154.76</v>
      </c>
      <c r="G529" s="196">
        <v>8154.76</v>
      </c>
      <c r="H529" s="3">
        <v>-963.68</v>
      </c>
      <c r="I529" s="6">
        <f>G529/E529</f>
        <v>0.8943152556796996</v>
      </c>
      <c r="J529" s="75"/>
    </row>
    <row r="530" spans="1:10" ht="18" customHeight="1">
      <c r="A530" s="46"/>
      <c r="B530" s="17"/>
      <c r="C530" s="67"/>
      <c r="D530" s="3"/>
      <c r="E530" s="3"/>
      <c r="F530" s="3"/>
      <c r="G530" s="3"/>
      <c r="H530" s="3"/>
      <c r="I530" s="6"/>
      <c r="J530" s="1"/>
    </row>
    <row r="531" spans="1:10" ht="112.5">
      <c r="A531" s="45" t="s">
        <v>540</v>
      </c>
      <c r="B531" s="33" t="s">
        <v>218</v>
      </c>
      <c r="C531" s="66"/>
      <c r="D531" s="31">
        <f>D532+D533</f>
        <v>585734.92</v>
      </c>
      <c r="E531" s="31">
        <v>136946.18</v>
      </c>
      <c r="F531" s="31">
        <v>130980.73</v>
      </c>
      <c r="G531" s="31">
        <v>120890.73</v>
      </c>
      <c r="H531" s="31">
        <f aca="true" t="shared" si="41" ref="H531:H562">G531-E531</f>
        <v>-16055.449999999997</v>
      </c>
      <c r="I531" s="127">
        <f aca="true" t="shared" si="42" ref="I531:I541">G531/E531</f>
        <v>0.8827608773023096</v>
      </c>
      <c r="J531" s="91"/>
    </row>
    <row r="532" spans="1:10" ht="27">
      <c r="A532" s="46"/>
      <c r="B532" s="48" t="s">
        <v>306</v>
      </c>
      <c r="C532" s="65"/>
      <c r="D532" s="2">
        <f>D535+D546+D576+D596+D613</f>
        <v>412359.32</v>
      </c>
      <c r="E532" s="2">
        <v>125731.1</v>
      </c>
      <c r="F532" s="2">
        <v>119765.65</v>
      </c>
      <c r="G532" s="2">
        <v>119765.65</v>
      </c>
      <c r="H532" s="2">
        <f t="shared" si="41"/>
        <v>-5965.450000000012</v>
      </c>
      <c r="I532" s="10">
        <f t="shared" si="42"/>
        <v>0.9525539027336911</v>
      </c>
      <c r="J532" s="75"/>
    </row>
    <row r="533" spans="1:10" ht="27">
      <c r="A533" s="46"/>
      <c r="B533" s="48" t="s">
        <v>307</v>
      </c>
      <c r="C533" s="65"/>
      <c r="D533" s="2">
        <f>D547+D577+D597</f>
        <v>173375.6</v>
      </c>
      <c r="E533" s="2">
        <v>11215.08</v>
      </c>
      <c r="F533" s="2">
        <v>11215.08</v>
      </c>
      <c r="G533" s="2">
        <v>1125.08</v>
      </c>
      <c r="H533" s="2">
        <f t="shared" si="41"/>
        <v>-10090</v>
      </c>
      <c r="I533" s="10">
        <f t="shared" si="42"/>
        <v>0.10031849973428633</v>
      </c>
      <c r="J533" s="75"/>
    </row>
    <row r="534" spans="1:10" ht="45">
      <c r="A534" s="174" t="s">
        <v>376</v>
      </c>
      <c r="B534" s="16" t="s">
        <v>471</v>
      </c>
      <c r="C534" s="141"/>
      <c r="D534" s="102">
        <v>109332.86</v>
      </c>
      <c r="E534" s="102">
        <v>46089.73</v>
      </c>
      <c r="F534" s="102">
        <v>40756</v>
      </c>
      <c r="G534" s="102">
        <v>40756</v>
      </c>
      <c r="H534" s="102">
        <f t="shared" si="41"/>
        <v>-5333.730000000003</v>
      </c>
      <c r="I534" s="166">
        <f t="shared" si="42"/>
        <v>0.8842750868794415</v>
      </c>
      <c r="J534" s="182"/>
    </row>
    <row r="535" spans="1:10" ht="27">
      <c r="A535" s="47"/>
      <c r="B535" s="48" t="s">
        <v>306</v>
      </c>
      <c r="C535" s="65"/>
      <c r="D535" s="2">
        <v>109332.86</v>
      </c>
      <c r="E535" s="2">
        <v>46089.73</v>
      </c>
      <c r="F535" s="2">
        <v>40756</v>
      </c>
      <c r="G535" s="2">
        <v>40756</v>
      </c>
      <c r="H535" s="2">
        <f t="shared" si="41"/>
        <v>-5333.730000000003</v>
      </c>
      <c r="I535" s="10">
        <f t="shared" si="42"/>
        <v>0.8842750868794415</v>
      </c>
      <c r="J535" s="76"/>
    </row>
    <row r="536" spans="1:10" ht="27">
      <c r="A536" s="47" t="s">
        <v>287</v>
      </c>
      <c r="B536" s="17" t="s">
        <v>628</v>
      </c>
      <c r="C536" s="67"/>
      <c r="D536" s="3">
        <v>16910.8</v>
      </c>
      <c r="E536" s="3">
        <v>4123.98</v>
      </c>
      <c r="F536" s="3">
        <v>3936.59</v>
      </c>
      <c r="G536" s="3">
        <v>3936.59</v>
      </c>
      <c r="H536" s="3">
        <f t="shared" si="41"/>
        <v>-187.38999999999942</v>
      </c>
      <c r="I536" s="6">
        <f t="shared" si="42"/>
        <v>0.9545608853583191</v>
      </c>
      <c r="J536" s="76"/>
    </row>
    <row r="537" spans="1:10" ht="45">
      <c r="A537" s="47" t="s">
        <v>415</v>
      </c>
      <c r="B537" s="17" t="s">
        <v>472</v>
      </c>
      <c r="C537" s="67"/>
      <c r="D537" s="3">
        <v>35214.75</v>
      </c>
      <c r="E537" s="3">
        <v>19501.82</v>
      </c>
      <c r="F537" s="3">
        <v>19184.54</v>
      </c>
      <c r="G537" s="3">
        <v>19184.54</v>
      </c>
      <c r="H537" s="3">
        <f t="shared" si="41"/>
        <v>-317.27999999999884</v>
      </c>
      <c r="I537" s="6">
        <f t="shared" si="42"/>
        <v>0.9837307492326358</v>
      </c>
      <c r="J537" s="89" t="s">
        <v>154</v>
      </c>
    </row>
    <row r="538" spans="1:10" ht="67.5">
      <c r="A538" s="47" t="s">
        <v>416</v>
      </c>
      <c r="B538" s="17" t="s">
        <v>473</v>
      </c>
      <c r="C538" s="67"/>
      <c r="D538" s="3">
        <v>19534.29</v>
      </c>
      <c r="E538" s="3">
        <v>12438.85</v>
      </c>
      <c r="F538" s="3">
        <v>8068.56</v>
      </c>
      <c r="G538" s="3">
        <v>8068.56</v>
      </c>
      <c r="H538" s="3">
        <f t="shared" si="41"/>
        <v>-4370.29</v>
      </c>
      <c r="I538" s="6">
        <f t="shared" si="42"/>
        <v>0.6486580351077471</v>
      </c>
      <c r="J538" s="89" t="s">
        <v>154</v>
      </c>
    </row>
    <row r="539" spans="1:10" ht="45">
      <c r="A539" s="47" t="s">
        <v>417</v>
      </c>
      <c r="B539" s="17" t="s">
        <v>474</v>
      </c>
      <c r="C539" s="67"/>
      <c r="D539" s="3">
        <v>13897.6</v>
      </c>
      <c r="E539" s="3">
        <v>4271.16</v>
      </c>
      <c r="F539" s="3">
        <v>4221.7</v>
      </c>
      <c r="G539" s="3">
        <v>4221.7</v>
      </c>
      <c r="H539" s="3">
        <f t="shared" si="41"/>
        <v>-49.460000000000036</v>
      </c>
      <c r="I539" s="6">
        <f t="shared" si="42"/>
        <v>0.9884200076794126</v>
      </c>
      <c r="J539" s="89" t="s">
        <v>154</v>
      </c>
    </row>
    <row r="540" spans="1:10" ht="40.5">
      <c r="A540" s="47" t="s">
        <v>418</v>
      </c>
      <c r="B540" s="17" t="s">
        <v>475</v>
      </c>
      <c r="C540" s="67"/>
      <c r="D540" s="3">
        <v>10768.34</v>
      </c>
      <c r="E540" s="3">
        <v>2519.4</v>
      </c>
      <c r="F540" s="3">
        <v>2322.09</v>
      </c>
      <c r="G540" s="3">
        <v>2322.09</v>
      </c>
      <c r="H540" s="3">
        <f t="shared" si="41"/>
        <v>-197.30999999999995</v>
      </c>
      <c r="I540" s="6">
        <f t="shared" si="42"/>
        <v>0.921683734222434</v>
      </c>
      <c r="J540" s="89" t="s">
        <v>154</v>
      </c>
    </row>
    <row r="541" spans="1:10" ht="27">
      <c r="A541" s="47" t="s">
        <v>419</v>
      </c>
      <c r="B541" s="17" t="s">
        <v>476</v>
      </c>
      <c r="C541" s="67"/>
      <c r="D541" s="3">
        <v>4483.57</v>
      </c>
      <c r="E541" s="3">
        <v>1724.52</v>
      </c>
      <c r="F541" s="3">
        <v>1513.68</v>
      </c>
      <c r="G541" s="3">
        <v>1513.68</v>
      </c>
      <c r="H541" s="3">
        <f t="shared" si="41"/>
        <v>-210.83999999999992</v>
      </c>
      <c r="I541" s="6">
        <f t="shared" si="42"/>
        <v>0.8777398928397467</v>
      </c>
      <c r="J541" s="89"/>
    </row>
    <row r="542" spans="1:10" ht="28.5" customHeight="1">
      <c r="A542" s="47" t="s">
        <v>420</v>
      </c>
      <c r="B542" s="17" t="s">
        <v>477</v>
      </c>
      <c r="C542" s="67"/>
      <c r="D542" s="3">
        <v>2059.51</v>
      </c>
      <c r="E542" s="3">
        <v>0</v>
      </c>
      <c r="F542" s="3">
        <v>0</v>
      </c>
      <c r="G542" s="3">
        <v>0</v>
      </c>
      <c r="H542" s="3">
        <f t="shared" si="41"/>
        <v>0</v>
      </c>
      <c r="I542" s="6"/>
      <c r="J542" s="89"/>
    </row>
    <row r="543" spans="1:10" ht="27">
      <c r="A543" s="47" t="s">
        <v>421</v>
      </c>
      <c r="B543" s="17" t="s">
        <v>478</v>
      </c>
      <c r="C543" s="67"/>
      <c r="D543" s="3">
        <v>590</v>
      </c>
      <c r="E543" s="3">
        <v>590</v>
      </c>
      <c r="F543" s="3">
        <v>590</v>
      </c>
      <c r="G543" s="3">
        <v>590</v>
      </c>
      <c r="H543" s="3">
        <f t="shared" si="41"/>
        <v>0</v>
      </c>
      <c r="I543" s="6">
        <f aca="true" t="shared" si="43" ref="I543:I558">G543/E543</f>
        <v>1</v>
      </c>
      <c r="J543" s="89"/>
    </row>
    <row r="544" spans="1:10" ht="67.5">
      <c r="A544" s="47" t="s">
        <v>422</v>
      </c>
      <c r="B544" s="17" t="s">
        <v>479</v>
      </c>
      <c r="C544" s="67"/>
      <c r="D544" s="3">
        <v>5874</v>
      </c>
      <c r="E544" s="3">
        <v>920</v>
      </c>
      <c r="F544" s="3">
        <v>918.85</v>
      </c>
      <c r="G544" s="3">
        <v>918.85</v>
      </c>
      <c r="H544" s="3">
        <f t="shared" si="41"/>
        <v>-1.1499999999999773</v>
      </c>
      <c r="I544" s="6">
        <f t="shared" si="43"/>
        <v>0.99875</v>
      </c>
      <c r="J544" s="89"/>
    </row>
    <row r="545" spans="1:10" ht="90">
      <c r="A545" s="174" t="s">
        <v>377</v>
      </c>
      <c r="B545" s="16" t="s">
        <v>480</v>
      </c>
      <c r="C545" s="141"/>
      <c r="D545" s="102">
        <v>242856.59</v>
      </c>
      <c r="E545" s="102">
        <v>71305.29</v>
      </c>
      <c r="F545" s="102">
        <v>70712</v>
      </c>
      <c r="G545" s="102">
        <v>60622</v>
      </c>
      <c r="H545" s="102">
        <f t="shared" si="41"/>
        <v>-10683.289999999994</v>
      </c>
      <c r="I545" s="166">
        <f t="shared" si="43"/>
        <v>0.8501753516464207</v>
      </c>
      <c r="J545" s="183"/>
    </row>
    <row r="546" spans="1:10" ht="27">
      <c r="A546" s="47"/>
      <c r="B546" s="48" t="s">
        <v>306</v>
      </c>
      <c r="C546" s="65"/>
      <c r="D546" s="2">
        <v>141956.59</v>
      </c>
      <c r="E546" s="2">
        <v>61215.29</v>
      </c>
      <c r="F546" s="2">
        <v>60622</v>
      </c>
      <c r="G546" s="2">
        <v>60622</v>
      </c>
      <c r="H546" s="2">
        <f t="shared" si="41"/>
        <v>-593.2900000000009</v>
      </c>
      <c r="I546" s="10">
        <f t="shared" si="43"/>
        <v>0.9903081403355273</v>
      </c>
      <c r="J546" s="75"/>
    </row>
    <row r="547" spans="1:10" ht="27">
      <c r="A547" s="47"/>
      <c r="B547" s="48" t="s">
        <v>307</v>
      </c>
      <c r="C547" s="65"/>
      <c r="D547" s="2">
        <v>100900</v>
      </c>
      <c r="E547" s="2">
        <v>10090</v>
      </c>
      <c r="F547" s="2">
        <v>10090</v>
      </c>
      <c r="G547" s="2">
        <v>0</v>
      </c>
      <c r="H547" s="2">
        <f t="shared" si="41"/>
        <v>-10090</v>
      </c>
      <c r="I547" s="10">
        <f t="shared" si="43"/>
        <v>0</v>
      </c>
      <c r="J547" s="75"/>
    </row>
    <row r="548" spans="1:10" ht="45">
      <c r="A548" s="47" t="s">
        <v>423</v>
      </c>
      <c r="B548" s="17" t="s">
        <v>481</v>
      </c>
      <c r="C548" s="67"/>
      <c r="D548" s="3">
        <v>1394.76</v>
      </c>
      <c r="E548" s="3">
        <v>1061.39</v>
      </c>
      <c r="F548" s="3">
        <v>1061.39</v>
      </c>
      <c r="G548" s="3">
        <v>1061.39</v>
      </c>
      <c r="H548" s="3">
        <f t="shared" si="41"/>
        <v>0</v>
      </c>
      <c r="I548" s="6">
        <f t="shared" si="43"/>
        <v>1</v>
      </c>
      <c r="J548" s="89"/>
    </row>
    <row r="549" spans="1:10" ht="27">
      <c r="A549" s="47"/>
      <c r="B549" s="17" t="s">
        <v>306</v>
      </c>
      <c r="C549" s="67"/>
      <c r="D549" s="3">
        <v>1394.76</v>
      </c>
      <c r="E549" s="3">
        <v>1061.39</v>
      </c>
      <c r="F549" s="3">
        <v>1061.39</v>
      </c>
      <c r="G549" s="3">
        <v>1061.39</v>
      </c>
      <c r="H549" s="3">
        <f t="shared" si="41"/>
        <v>0</v>
      </c>
      <c r="I549" s="6">
        <f t="shared" si="43"/>
        <v>1</v>
      </c>
      <c r="J549" s="75"/>
    </row>
    <row r="550" spans="1:10" ht="45">
      <c r="A550" s="47" t="s">
        <v>354</v>
      </c>
      <c r="B550" s="17" t="s">
        <v>482</v>
      </c>
      <c r="C550" s="67"/>
      <c r="D550" s="3">
        <v>106220</v>
      </c>
      <c r="E550" s="3">
        <v>12990</v>
      </c>
      <c r="F550" s="3">
        <v>12962.19</v>
      </c>
      <c r="G550" s="3">
        <v>2872.19</v>
      </c>
      <c r="H550" s="3">
        <f t="shared" si="41"/>
        <v>-10117.81</v>
      </c>
      <c r="I550" s="6">
        <f t="shared" si="43"/>
        <v>0.2211077752117013</v>
      </c>
      <c r="J550" s="75"/>
    </row>
    <row r="551" spans="1:10" ht="27">
      <c r="A551" s="47"/>
      <c r="B551" s="17" t="s">
        <v>306</v>
      </c>
      <c r="C551" s="67"/>
      <c r="D551" s="3">
        <v>5320</v>
      </c>
      <c r="E551" s="3">
        <v>2900</v>
      </c>
      <c r="F551" s="3">
        <v>2872.19</v>
      </c>
      <c r="G551" s="3">
        <v>2872.19</v>
      </c>
      <c r="H551" s="3">
        <f t="shared" si="41"/>
        <v>-27.809999999999945</v>
      </c>
      <c r="I551" s="6">
        <f t="shared" si="43"/>
        <v>0.9904103448275863</v>
      </c>
      <c r="J551" s="92"/>
    </row>
    <row r="552" spans="1:10" ht="27">
      <c r="A552" s="47"/>
      <c r="B552" s="17" t="s">
        <v>307</v>
      </c>
      <c r="C552" s="67"/>
      <c r="D552" s="3">
        <v>100900</v>
      </c>
      <c r="E552" s="3">
        <v>10090</v>
      </c>
      <c r="F552" s="3">
        <v>10090</v>
      </c>
      <c r="G552" s="3"/>
      <c r="H552" s="3">
        <f t="shared" si="41"/>
        <v>-10090</v>
      </c>
      <c r="I552" s="6">
        <f t="shared" si="43"/>
        <v>0</v>
      </c>
      <c r="J552" s="92"/>
    </row>
    <row r="553" spans="1:10" ht="67.5">
      <c r="A553" s="47" t="s">
        <v>399</v>
      </c>
      <c r="B553" s="17" t="s">
        <v>483</v>
      </c>
      <c r="C553" s="67"/>
      <c r="D553" s="3">
        <v>2040.21</v>
      </c>
      <c r="E553" s="3">
        <v>540.21</v>
      </c>
      <c r="F553" s="3">
        <v>540.21</v>
      </c>
      <c r="G553" s="3">
        <v>540.21</v>
      </c>
      <c r="H553" s="3">
        <f t="shared" si="41"/>
        <v>0</v>
      </c>
      <c r="I553" s="6">
        <f t="shared" si="43"/>
        <v>1</v>
      </c>
      <c r="J553" s="89"/>
    </row>
    <row r="554" spans="1:10" ht="27">
      <c r="A554" s="47"/>
      <c r="B554" s="17" t="s">
        <v>306</v>
      </c>
      <c r="C554" s="67"/>
      <c r="D554" s="3">
        <v>2040.21</v>
      </c>
      <c r="E554" s="3">
        <v>540.21</v>
      </c>
      <c r="F554" s="3">
        <v>540.21</v>
      </c>
      <c r="G554" s="3">
        <v>540.21</v>
      </c>
      <c r="H554" s="3">
        <f t="shared" si="41"/>
        <v>0</v>
      </c>
      <c r="I554" s="6">
        <f t="shared" si="43"/>
        <v>1</v>
      </c>
      <c r="J554" s="92"/>
    </row>
    <row r="555" spans="1:10" ht="45">
      <c r="A555" s="47" t="s">
        <v>355</v>
      </c>
      <c r="B555" s="17" t="s">
        <v>484</v>
      </c>
      <c r="C555" s="67"/>
      <c r="D555" s="3">
        <v>101177.12</v>
      </c>
      <c r="E555" s="3">
        <v>51190.08</v>
      </c>
      <c r="F555" s="3">
        <v>50633.12</v>
      </c>
      <c r="G555" s="3">
        <v>50633.12</v>
      </c>
      <c r="H555" s="3">
        <f t="shared" si="41"/>
        <v>-556.9599999999991</v>
      </c>
      <c r="I555" s="6">
        <f t="shared" si="43"/>
        <v>0.9891197669548475</v>
      </c>
      <c r="J555" s="92"/>
    </row>
    <row r="556" spans="1:10" ht="27">
      <c r="A556" s="47"/>
      <c r="B556" s="17" t="s">
        <v>306</v>
      </c>
      <c r="C556" s="67"/>
      <c r="D556" s="3">
        <v>101177.12</v>
      </c>
      <c r="E556" s="3">
        <v>51190.08</v>
      </c>
      <c r="F556" s="3">
        <v>50633.12</v>
      </c>
      <c r="G556" s="3">
        <v>50633.12</v>
      </c>
      <c r="H556" s="3">
        <f t="shared" si="41"/>
        <v>-556.9599999999991</v>
      </c>
      <c r="I556" s="6">
        <f t="shared" si="43"/>
        <v>0.9891197669548475</v>
      </c>
      <c r="J556" s="92"/>
    </row>
    <row r="557" spans="1:10" ht="45">
      <c r="A557" s="47" t="s">
        <v>387</v>
      </c>
      <c r="B557" s="17" t="s">
        <v>485</v>
      </c>
      <c r="C557" s="67"/>
      <c r="D557" s="3">
        <v>923.76</v>
      </c>
      <c r="E557" s="3">
        <v>100</v>
      </c>
      <c r="F557" s="3">
        <v>98.65</v>
      </c>
      <c r="G557" s="3">
        <v>98.65</v>
      </c>
      <c r="H557" s="3">
        <f t="shared" si="41"/>
        <v>-1.3499999999999943</v>
      </c>
      <c r="I557" s="6">
        <f t="shared" si="43"/>
        <v>0.9865</v>
      </c>
      <c r="J557" s="89" t="s">
        <v>154</v>
      </c>
    </row>
    <row r="558" spans="1:10" ht="27">
      <c r="A558" s="47"/>
      <c r="B558" s="17" t="s">
        <v>306</v>
      </c>
      <c r="C558" s="67"/>
      <c r="D558" s="3">
        <v>923.76</v>
      </c>
      <c r="E558" s="3">
        <v>100</v>
      </c>
      <c r="F558" s="3">
        <v>98.65</v>
      </c>
      <c r="G558" s="3">
        <v>98.65</v>
      </c>
      <c r="H558" s="3">
        <f t="shared" si="41"/>
        <v>-1.3499999999999943</v>
      </c>
      <c r="I558" s="6">
        <f t="shared" si="43"/>
        <v>0.9865</v>
      </c>
      <c r="J558" s="92"/>
    </row>
    <row r="559" spans="1:10" ht="136.5" customHeight="1">
      <c r="A559" s="47" t="s">
        <v>388</v>
      </c>
      <c r="B559" s="17" t="s">
        <v>614</v>
      </c>
      <c r="C559" s="67"/>
      <c r="D559" s="3">
        <v>14695.98</v>
      </c>
      <c r="E559" s="3">
        <v>0</v>
      </c>
      <c r="F559" s="3">
        <v>0</v>
      </c>
      <c r="G559" s="3">
        <v>0</v>
      </c>
      <c r="H559" s="3">
        <f t="shared" si="41"/>
        <v>0</v>
      </c>
      <c r="I559" s="6"/>
      <c r="J559" s="89"/>
    </row>
    <row r="560" spans="1:10" ht="27">
      <c r="A560" s="47"/>
      <c r="B560" s="17" t="s">
        <v>306</v>
      </c>
      <c r="C560" s="67"/>
      <c r="D560" s="3">
        <v>14695.98</v>
      </c>
      <c r="E560" s="3"/>
      <c r="F560" s="3"/>
      <c r="G560" s="3"/>
      <c r="H560" s="3">
        <f t="shared" si="41"/>
        <v>0</v>
      </c>
      <c r="I560" s="6"/>
      <c r="J560" s="92"/>
    </row>
    <row r="561" spans="1:10" ht="45">
      <c r="A561" s="47" t="s">
        <v>427</v>
      </c>
      <c r="B561" s="17" t="s">
        <v>1</v>
      </c>
      <c r="C561" s="67"/>
      <c r="D561" s="3">
        <v>1200</v>
      </c>
      <c r="E561" s="3">
        <v>600</v>
      </c>
      <c r="F561" s="3">
        <v>600</v>
      </c>
      <c r="G561" s="3">
        <v>600</v>
      </c>
      <c r="H561" s="3">
        <f t="shared" si="41"/>
        <v>0</v>
      </c>
      <c r="I561" s="6">
        <f>G561/E561</f>
        <v>1</v>
      </c>
      <c r="J561" s="89" t="s">
        <v>263</v>
      </c>
    </row>
    <row r="562" spans="1:10" ht="27">
      <c r="A562" s="47"/>
      <c r="B562" s="17" t="s">
        <v>306</v>
      </c>
      <c r="C562" s="67"/>
      <c r="D562" s="3">
        <v>1200</v>
      </c>
      <c r="E562" s="3">
        <v>600</v>
      </c>
      <c r="F562" s="3">
        <v>600</v>
      </c>
      <c r="G562" s="3">
        <v>600</v>
      </c>
      <c r="H562" s="3">
        <f t="shared" si="41"/>
        <v>0</v>
      </c>
      <c r="I562" s="6">
        <f>G562/E562</f>
        <v>1</v>
      </c>
      <c r="J562" s="92"/>
    </row>
    <row r="563" spans="1:10" ht="67.5">
      <c r="A563" s="47" t="s">
        <v>150</v>
      </c>
      <c r="B563" s="17" t="s">
        <v>2</v>
      </c>
      <c r="C563" s="67"/>
      <c r="D563" s="3">
        <v>5448.14</v>
      </c>
      <c r="E563" s="3">
        <v>2724.79</v>
      </c>
      <c r="F563" s="3">
        <v>2717.63</v>
      </c>
      <c r="G563" s="3">
        <v>2717.63</v>
      </c>
      <c r="H563" s="3">
        <f aca="true" t="shared" si="44" ref="H563:H594">G563-E563</f>
        <v>-7.1599999999998545</v>
      </c>
      <c r="I563" s="6">
        <f>G563/E563</f>
        <v>0.9973722745606084</v>
      </c>
      <c r="J563" s="92"/>
    </row>
    <row r="564" spans="1:10" ht="27">
      <c r="A564" s="47"/>
      <c r="B564" s="17" t="s">
        <v>306</v>
      </c>
      <c r="C564" s="67"/>
      <c r="D564" s="3">
        <v>5448.14</v>
      </c>
      <c r="E564" s="3">
        <v>2724.79</v>
      </c>
      <c r="F564" s="3">
        <v>2717.63</v>
      </c>
      <c r="G564" s="3">
        <v>2717.63</v>
      </c>
      <c r="H564" s="3">
        <f t="shared" si="44"/>
        <v>-7.1599999999998545</v>
      </c>
      <c r="I564" s="6">
        <f>G564/E564</f>
        <v>0.9973722745606084</v>
      </c>
      <c r="J564" s="92"/>
    </row>
    <row r="565" spans="1:10" ht="67.5">
      <c r="A565" s="47" t="s">
        <v>151</v>
      </c>
      <c r="B565" s="17" t="s">
        <v>3</v>
      </c>
      <c r="C565" s="67"/>
      <c r="D565" s="3">
        <v>1259.08</v>
      </c>
      <c r="E565" s="3">
        <v>0</v>
      </c>
      <c r="F565" s="3">
        <v>0</v>
      </c>
      <c r="G565" s="3">
        <v>0</v>
      </c>
      <c r="H565" s="3">
        <f t="shared" si="44"/>
        <v>0</v>
      </c>
      <c r="I565" s="6"/>
      <c r="J565" s="89"/>
    </row>
    <row r="566" spans="1:10" ht="27">
      <c r="A566" s="47"/>
      <c r="B566" s="17" t="s">
        <v>306</v>
      </c>
      <c r="C566" s="67"/>
      <c r="D566" s="3">
        <v>1259.08</v>
      </c>
      <c r="E566" s="3"/>
      <c r="F566" s="3"/>
      <c r="G566" s="3"/>
      <c r="H566" s="3">
        <f t="shared" si="44"/>
        <v>0</v>
      </c>
      <c r="I566" s="6"/>
      <c r="J566" s="92"/>
    </row>
    <row r="567" spans="1:10" ht="67.5">
      <c r="A567" s="47" t="s">
        <v>25</v>
      </c>
      <c r="B567" s="17" t="s">
        <v>4</v>
      </c>
      <c r="C567" s="67"/>
      <c r="D567" s="3">
        <v>432.4</v>
      </c>
      <c r="E567" s="3">
        <v>0</v>
      </c>
      <c r="F567" s="3">
        <v>0</v>
      </c>
      <c r="G567" s="3">
        <v>0</v>
      </c>
      <c r="H567" s="3">
        <f t="shared" si="44"/>
        <v>0</v>
      </c>
      <c r="I567" s="6"/>
      <c r="J567" s="89"/>
    </row>
    <row r="568" spans="1:10" ht="27">
      <c r="A568" s="47"/>
      <c r="B568" s="17" t="s">
        <v>306</v>
      </c>
      <c r="C568" s="67"/>
      <c r="D568" s="3">
        <v>432.4</v>
      </c>
      <c r="E568" s="3"/>
      <c r="F568" s="3"/>
      <c r="G568" s="3"/>
      <c r="H568" s="3">
        <f t="shared" si="44"/>
        <v>0</v>
      </c>
      <c r="I568" s="6"/>
      <c r="J568" s="92"/>
    </row>
    <row r="569" spans="1:10" ht="27">
      <c r="A569" s="47" t="s">
        <v>26</v>
      </c>
      <c r="B569" s="17" t="s">
        <v>5</v>
      </c>
      <c r="C569" s="67"/>
      <c r="D569" s="3">
        <v>5540.7</v>
      </c>
      <c r="E569" s="3">
        <v>2098.82</v>
      </c>
      <c r="F569" s="3">
        <v>2098.81</v>
      </c>
      <c r="G569" s="3">
        <v>2098.81</v>
      </c>
      <c r="H569" s="3">
        <f t="shared" si="44"/>
        <v>-0.010000000000218279</v>
      </c>
      <c r="I569" s="6">
        <f>G569/E569</f>
        <v>0.9999952354179966</v>
      </c>
      <c r="J569" s="89"/>
    </row>
    <row r="570" spans="1:10" ht="27">
      <c r="A570" s="47"/>
      <c r="B570" s="17" t="s">
        <v>306</v>
      </c>
      <c r="C570" s="67"/>
      <c r="D570" s="3">
        <v>5540.7</v>
      </c>
      <c r="E570" s="3">
        <v>2098.82</v>
      </c>
      <c r="F570" s="3">
        <v>2098.81</v>
      </c>
      <c r="G570" s="3">
        <v>2098.81</v>
      </c>
      <c r="H570" s="3">
        <f t="shared" si="44"/>
        <v>-0.010000000000218279</v>
      </c>
      <c r="I570" s="6">
        <f>G570/E570</f>
        <v>0.9999952354179966</v>
      </c>
      <c r="J570" s="92"/>
    </row>
    <row r="571" spans="1:10" ht="27">
      <c r="A571" s="47" t="s">
        <v>27</v>
      </c>
      <c r="B571" s="17" t="s">
        <v>6</v>
      </c>
      <c r="C571" s="67"/>
      <c r="D571" s="3">
        <v>182.18</v>
      </c>
      <c r="E571" s="3">
        <v>0</v>
      </c>
      <c r="F571" s="3">
        <v>0</v>
      </c>
      <c r="G571" s="3">
        <v>0</v>
      </c>
      <c r="H571" s="3">
        <f t="shared" si="44"/>
        <v>0</v>
      </c>
      <c r="I571" s="6"/>
      <c r="J571" s="92"/>
    </row>
    <row r="572" spans="1:10" ht="27">
      <c r="A572" s="47"/>
      <c r="B572" s="17" t="s">
        <v>306</v>
      </c>
      <c r="C572" s="67"/>
      <c r="D572" s="3">
        <v>182.18</v>
      </c>
      <c r="E572" s="3">
        <v>0</v>
      </c>
      <c r="F572" s="3">
        <v>0</v>
      </c>
      <c r="G572" s="3">
        <v>0</v>
      </c>
      <c r="H572" s="3">
        <f t="shared" si="44"/>
        <v>0</v>
      </c>
      <c r="I572" s="6"/>
      <c r="J572" s="92"/>
    </row>
    <row r="573" spans="1:10" ht="135">
      <c r="A573" s="47" t="s">
        <v>28</v>
      </c>
      <c r="B573" s="17" t="s">
        <v>7</v>
      </c>
      <c r="C573" s="67"/>
      <c r="D573" s="3">
        <v>27.7</v>
      </c>
      <c r="E573" s="3">
        <v>0</v>
      </c>
      <c r="F573" s="3">
        <v>0</v>
      </c>
      <c r="G573" s="3">
        <v>0</v>
      </c>
      <c r="H573" s="3">
        <f t="shared" si="44"/>
        <v>0</v>
      </c>
      <c r="I573" s="6"/>
      <c r="J573" s="89"/>
    </row>
    <row r="574" spans="1:10" ht="27">
      <c r="A574" s="47"/>
      <c r="B574" s="17" t="s">
        <v>306</v>
      </c>
      <c r="C574" s="67"/>
      <c r="D574" s="3">
        <v>27.7</v>
      </c>
      <c r="E574" s="3">
        <v>0</v>
      </c>
      <c r="F574" s="3">
        <v>0</v>
      </c>
      <c r="G574" s="3">
        <v>0</v>
      </c>
      <c r="H574" s="3">
        <f t="shared" si="44"/>
        <v>0</v>
      </c>
      <c r="I574" s="6"/>
      <c r="J574" s="92"/>
    </row>
    <row r="575" spans="1:10" ht="118.5" customHeight="1">
      <c r="A575" s="174" t="s">
        <v>361</v>
      </c>
      <c r="B575" s="16" t="s">
        <v>8</v>
      </c>
      <c r="C575" s="141"/>
      <c r="D575" s="102">
        <v>211600.2</v>
      </c>
      <c r="E575" s="102">
        <v>17207.89</v>
      </c>
      <c r="F575" s="102">
        <v>17207.89</v>
      </c>
      <c r="G575" s="102">
        <v>17207.89</v>
      </c>
      <c r="H575" s="102">
        <f t="shared" si="44"/>
        <v>0</v>
      </c>
      <c r="I575" s="166">
        <f>G575/E575</f>
        <v>1</v>
      </c>
      <c r="J575" s="183"/>
    </row>
    <row r="576" spans="1:10" ht="27">
      <c r="A576" s="47"/>
      <c r="B576" s="48" t="s">
        <v>306</v>
      </c>
      <c r="C576" s="65"/>
      <c r="D576" s="2">
        <v>141600.2</v>
      </c>
      <c r="E576" s="2">
        <v>17207.89</v>
      </c>
      <c r="F576" s="2">
        <v>17207.89</v>
      </c>
      <c r="G576" s="2">
        <v>17207.89</v>
      </c>
      <c r="H576" s="2">
        <f t="shared" si="44"/>
        <v>0</v>
      </c>
      <c r="I576" s="10">
        <f>G576/E576</f>
        <v>1</v>
      </c>
      <c r="J576" s="75"/>
    </row>
    <row r="577" spans="1:10" ht="27">
      <c r="A577" s="47"/>
      <c r="B577" s="48" t="s">
        <v>307</v>
      </c>
      <c r="C577" s="65"/>
      <c r="D577" s="2">
        <v>70000</v>
      </c>
      <c r="E577" s="2">
        <v>0</v>
      </c>
      <c r="F577" s="2">
        <v>0</v>
      </c>
      <c r="G577" s="2">
        <v>0</v>
      </c>
      <c r="H577" s="2">
        <f t="shared" si="44"/>
        <v>0</v>
      </c>
      <c r="I577" s="10"/>
      <c r="J577" s="75"/>
    </row>
    <row r="578" spans="1:10" ht="45">
      <c r="A578" s="47"/>
      <c r="B578" s="17" t="s">
        <v>630</v>
      </c>
      <c r="C578" s="67"/>
      <c r="D578" s="3">
        <v>101909</v>
      </c>
      <c r="E578" s="3">
        <v>15707.89</v>
      </c>
      <c r="F578" s="3">
        <v>15707.89</v>
      </c>
      <c r="G578" s="3">
        <v>15707.89</v>
      </c>
      <c r="H578" s="3">
        <f t="shared" si="44"/>
        <v>0</v>
      </c>
      <c r="I578" s="6">
        <f>G578/E578</f>
        <v>1</v>
      </c>
      <c r="J578" s="75"/>
    </row>
    <row r="579" spans="1:10" ht="27">
      <c r="A579" s="47"/>
      <c r="B579" s="17" t="s">
        <v>306</v>
      </c>
      <c r="C579" s="67"/>
      <c r="D579" s="3">
        <v>101909</v>
      </c>
      <c r="E579" s="3">
        <v>15707.89</v>
      </c>
      <c r="F579" s="3">
        <v>15707.89</v>
      </c>
      <c r="G579" s="3">
        <v>15707.89</v>
      </c>
      <c r="H579" s="3">
        <f t="shared" si="44"/>
        <v>0</v>
      </c>
      <c r="I579" s="6">
        <f>G579/E579</f>
        <v>1</v>
      </c>
      <c r="J579" s="75"/>
    </row>
    <row r="580" spans="1:10" ht="45">
      <c r="A580" s="47" t="s">
        <v>29</v>
      </c>
      <c r="B580" s="17" t="s">
        <v>9</v>
      </c>
      <c r="C580" s="67"/>
      <c r="D580" s="3">
        <v>85250</v>
      </c>
      <c r="E580" s="3">
        <v>15707.89</v>
      </c>
      <c r="F580" s="3">
        <v>15707.89</v>
      </c>
      <c r="G580" s="3">
        <v>15707.89</v>
      </c>
      <c r="H580" s="3">
        <f t="shared" si="44"/>
        <v>0</v>
      </c>
      <c r="I580" s="6">
        <f>G580/E580</f>
        <v>1</v>
      </c>
      <c r="J580" s="75"/>
    </row>
    <row r="581" spans="1:10" ht="27">
      <c r="A581" s="47"/>
      <c r="B581" s="17" t="s">
        <v>306</v>
      </c>
      <c r="C581" s="67"/>
      <c r="D581" s="3">
        <v>85250</v>
      </c>
      <c r="E581" s="3">
        <v>15707.89</v>
      </c>
      <c r="F581" s="3">
        <v>15707.89</v>
      </c>
      <c r="G581" s="3">
        <v>15707.89</v>
      </c>
      <c r="H581" s="3">
        <f t="shared" si="44"/>
        <v>0</v>
      </c>
      <c r="I581" s="6">
        <f>G581/E581</f>
        <v>1</v>
      </c>
      <c r="J581" s="75"/>
    </row>
    <row r="582" spans="1:10" ht="45">
      <c r="A582" s="47" t="s">
        <v>30</v>
      </c>
      <c r="B582" s="17" t="s">
        <v>10</v>
      </c>
      <c r="C582" s="67"/>
      <c r="D582" s="3">
        <v>2336</v>
      </c>
      <c r="E582" s="3">
        <v>0</v>
      </c>
      <c r="F582" s="3">
        <v>0</v>
      </c>
      <c r="G582" s="3">
        <v>0</v>
      </c>
      <c r="H582" s="3">
        <f t="shared" si="44"/>
        <v>0</v>
      </c>
      <c r="I582" s="6"/>
      <c r="J582" s="75"/>
    </row>
    <row r="583" spans="1:10" ht="27">
      <c r="A583" s="47"/>
      <c r="B583" s="17" t="s">
        <v>306</v>
      </c>
      <c r="C583" s="67"/>
      <c r="D583" s="3">
        <v>2336</v>
      </c>
      <c r="E583" s="3">
        <v>0</v>
      </c>
      <c r="F583" s="3">
        <v>0</v>
      </c>
      <c r="G583" s="3">
        <v>0</v>
      </c>
      <c r="H583" s="3">
        <f t="shared" si="44"/>
        <v>0</v>
      </c>
      <c r="I583" s="6"/>
      <c r="J583" s="75"/>
    </row>
    <row r="584" spans="1:10" ht="67.5">
      <c r="A584" s="47" t="s">
        <v>31</v>
      </c>
      <c r="B584" s="17" t="s">
        <v>11</v>
      </c>
      <c r="C584" s="67"/>
      <c r="D584" s="3">
        <v>14323</v>
      </c>
      <c r="E584" s="3">
        <v>0</v>
      </c>
      <c r="F584" s="3">
        <v>0</v>
      </c>
      <c r="G584" s="3">
        <v>0</v>
      </c>
      <c r="H584" s="3">
        <f t="shared" si="44"/>
        <v>0</v>
      </c>
      <c r="I584" s="6"/>
      <c r="J584" s="89"/>
    </row>
    <row r="585" spans="1:10" ht="27">
      <c r="A585" s="47"/>
      <c r="B585" s="17" t="s">
        <v>306</v>
      </c>
      <c r="C585" s="67"/>
      <c r="D585" s="3">
        <v>14323</v>
      </c>
      <c r="E585" s="3">
        <v>0</v>
      </c>
      <c r="F585" s="3">
        <v>0</v>
      </c>
      <c r="G585" s="3">
        <v>0</v>
      </c>
      <c r="H585" s="3">
        <f t="shared" si="44"/>
        <v>0</v>
      </c>
      <c r="I585" s="6"/>
      <c r="J585" s="75"/>
    </row>
    <row r="586" spans="1:10" ht="27">
      <c r="A586" s="47"/>
      <c r="B586" s="17" t="s">
        <v>142</v>
      </c>
      <c r="C586" s="67"/>
      <c r="D586" s="3">
        <v>39691.2</v>
      </c>
      <c r="E586" s="3">
        <v>1500</v>
      </c>
      <c r="F586" s="3">
        <v>1500</v>
      </c>
      <c r="G586" s="3">
        <v>1500</v>
      </c>
      <c r="H586" s="3">
        <f t="shared" si="44"/>
        <v>0</v>
      </c>
      <c r="I586" s="6">
        <f>G586/E586</f>
        <v>1</v>
      </c>
      <c r="J586" s="75"/>
    </row>
    <row r="587" spans="1:10" ht="27">
      <c r="A587" s="47"/>
      <c r="B587" s="17" t="s">
        <v>306</v>
      </c>
      <c r="C587" s="67"/>
      <c r="D587" s="3">
        <v>39691.2</v>
      </c>
      <c r="E587" s="3">
        <v>1500</v>
      </c>
      <c r="F587" s="3">
        <v>1500</v>
      </c>
      <c r="G587" s="3">
        <v>1500</v>
      </c>
      <c r="H587" s="3">
        <f t="shared" si="44"/>
        <v>0</v>
      </c>
      <c r="I587" s="6">
        <f>G587/E587</f>
        <v>1</v>
      </c>
      <c r="J587" s="75"/>
    </row>
    <row r="588" spans="1:10" ht="90">
      <c r="A588" s="47" t="s">
        <v>32</v>
      </c>
      <c r="B588" s="17" t="s">
        <v>12</v>
      </c>
      <c r="C588" s="67"/>
      <c r="D588" s="3">
        <v>2336</v>
      </c>
      <c r="E588" s="3">
        <v>0</v>
      </c>
      <c r="F588" s="3">
        <v>0</v>
      </c>
      <c r="G588" s="3">
        <v>0</v>
      </c>
      <c r="H588" s="3">
        <f t="shared" si="44"/>
        <v>0</v>
      </c>
      <c r="I588" s="6"/>
      <c r="J588" s="75"/>
    </row>
    <row r="589" spans="1:10" ht="27">
      <c r="A589" s="47"/>
      <c r="B589" s="17" t="s">
        <v>306</v>
      </c>
      <c r="C589" s="67"/>
      <c r="D589" s="3">
        <v>2336</v>
      </c>
      <c r="E589" s="3">
        <v>0</v>
      </c>
      <c r="F589" s="3">
        <v>0</v>
      </c>
      <c r="G589" s="3">
        <v>0</v>
      </c>
      <c r="H589" s="3">
        <f t="shared" si="44"/>
        <v>0</v>
      </c>
      <c r="I589" s="6"/>
      <c r="J589" s="75"/>
    </row>
    <row r="590" spans="1:10" ht="67.5">
      <c r="A590" s="47" t="s">
        <v>33</v>
      </c>
      <c r="B590" s="17" t="s">
        <v>13</v>
      </c>
      <c r="C590" s="67"/>
      <c r="D590" s="3">
        <v>1500</v>
      </c>
      <c r="E590" s="3">
        <v>1500</v>
      </c>
      <c r="F590" s="3">
        <v>1500</v>
      </c>
      <c r="G590" s="3">
        <v>1500</v>
      </c>
      <c r="H590" s="3">
        <f t="shared" si="44"/>
        <v>0</v>
      </c>
      <c r="I590" s="6">
        <f>G590/E590</f>
        <v>1</v>
      </c>
      <c r="J590" s="89"/>
    </row>
    <row r="591" spans="1:10" ht="27">
      <c r="A591" s="47"/>
      <c r="B591" s="17" t="s">
        <v>306</v>
      </c>
      <c r="C591" s="67"/>
      <c r="D591" s="3">
        <v>1500</v>
      </c>
      <c r="E591" s="3">
        <v>1500</v>
      </c>
      <c r="F591" s="3">
        <v>1500</v>
      </c>
      <c r="G591" s="3">
        <v>1500</v>
      </c>
      <c r="H591" s="3">
        <f t="shared" si="44"/>
        <v>0</v>
      </c>
      <c r="I591" s="6">
        <f>G591/E591</f>
        <v>1</v>
      </c>
      <c r="J591" s="92"/>
    </row>
    <row r="592" spans="1:10" ht="67.5">
      <c r="A592" s="47" t="s">
        <v>34</v>
      </c>
      <c r="B592" s="17" t="s">
        <v>14</v>
      </c>
      <c r="C592" s="67"/>
      <c r="D592" s="3">
        <v>108191.2</v>
      </c>
      <c r="E592" s="3">
        <v>0</v>
      </c>
      <c r="F592" s="3">
        <v>0</v>
      </c>
      <c r="G592" s="3">
        <v>0</v>
      </c>
      <c r="H592" s="3">
        <f t="shared" si="44"/>
        <v>0</v>
      </c>
      <c r="I592" s="6"/>
      <c r="J592" s="89" t="s">
        <v>264</v>
      </c>
    </row>
    <row r="593" spans="1:10" ht="27">
      <c r="A593" s="47"/>
      <c r="B593" s="17" t="s">
        <v>306</v>
      </c>
      <c r="C593" s="67"/>
      <c r="D593" s="3">
        <v>38191.2</v>
      </c>
      <c r="E593" s="3">
        <v>0</v>
      </c>
      <c r="F593" s="3">
        <v>0</v>
      </c>
      <c r="G593" s="3">
        <v>0</v>
      </c>
      <c r="H593" s="3">
        <f t="shared" si="44"/>
        <v>0</v>
      </c>
      <c r="I593" s="6"/>
      <c r="J593" s="92"/>
    </row>
    <row r="594" spans="1:10" ht="27">
      <c r="A594" s="47"/>
      <c r="B594" s="17" t="s">
        <v>307</v>
      </c>
      <c r="C594" s="67"/>
      <c r="D594" s="3">
        <v>70000</v>
      </c>
      <c r="E594" s="3">
        <v>0</v>
      </c>
      <c r="F594" s="3">
        <v>0</v>
      </c>
      <c r="G594" s="3">
        <v>0</v>
      </c>
      <c r="H594" s="3">
        <f t="shared" si="44"/>
        <v>0</v>
      </c>
      <c r="I594" s="6"/>
      <c r="J594" s="92"/>
    </row>
    <row r="595" spans="1:10" ht="157.5" customHeight="1">
      <c r="A595" s="174" t="s">
        <v>362</v>
      </c>
      <c r="B595" s="16" t="s">
        <v>340</v>
      </c>
      <c r="C595" s="141"/>
      <c r="D595" s="102">
        <v>4974.1</v>
      </c>
      <c r="E595" s="102">
        <v>2001.06</v>
      </c>
      <c r="F595" s="102">
        <v>1962.63</v>
      </c>
      <c r="G595" s="102">
        <v>1962.63</v>
      </c>
      <c r="H595" s="102">
        <f aca="true" t="shared" si="45" ref="H595:H625">G595-E595</f>
        <v>-38.429999999999836</v>
      </c>
      <c r="I595" s="166">
        <f aca="true" t="shared" si="46" ref="I595:I602">G595/E595</f>
        <v>0.9807951785553657</v>
      </c>
      <c r="J595" s="182"/>
    </row>
    <row r="596" spans="1:10" ht="27">
      <c r="A596" s="47"/>
      <c r="B596" s="48" t="s">
        <v>306</v>
      </c>
      <c r="C596" s="65"/>
      <c r="D596" s="2">
        <v>2498.5</v>
      </c>
      <c r="E596" s="2">
        <v>875.98</v>
      </c>
      <c r="F596" s="2">
        <v>837.55</v>
      </c>
      <c r="G596" s="2">
        <v>837.55</v>
      </c>
      <c r="H596" s="2">
        <f t="shared" si="45"/>
        <v>-38.430000000000064</v>
      </c>
      <c r="I596" s="10">
        <f t="shared" si="46"/>
        <v>0.9561291353683873</v>
      </c>
      <c r="J596" s="77"/>
    </row>
    <row r="597" spans="1:10" ht="27">
      <c r="A597" s="47"/>
      <c r="B597" s="48" t="s">
        <v>307</v>
      </c>
      <c r="C597" s="65"/>
      <c r="D597" s="2">
        <v>2475.6</v>
      </c>
      <c r="E597" s="2">
        <v>1125.08</v>
      </c>
      <c r="F597" s="2">
        <v>1125.08</v>
      </c>
      <c r="G597" s="2">
        <v>1125.08</v>
      </c>
      <c r="H597" s="2">
        <f t="shared" si="45"/>
        <v>0</v>
      </c>
      <c r="I597" s="10">
        <f t="shared" si="46"/>
        <v>1</v>
      </c>
      <c r="J597" s="76"/>
    </row>
    <row r="598" spans="1:10" ht="45">
      <c r="A598" s="47" t="s">
        <v>35</v>
      </c>
      <c r="B598" s="17" t="s">
        <v>15</v>
      </c>
      <c r="C598" s="67"/>
      <c r="D598" s="3">
        <v>90.48</v>
      </c>
      <c r="E598" s="3">
        <v>90.48</v>
      </c>
      <c r="F598" s="3">
        <v>90.48</v>
      </c>
      <c r="G598" s="3">
        <v>90.48</v>
      </c>
      <c r="H598" s="3">
        <f t="shared" si="45"/>
        <v>0</v>
      </c>
      <c r="I598" s="6">
        <f t="shared" si="46"/>
        <v>1</v>
      </c>
      <c r="J598" s="76"/>
    </row>
    <row r="599" spans="1:10" ht="27">
      <c r="A599" s="47"/>
      <c r="B599" s="17" t="s">
        <v>306</v>
      </c>
      <c r="C599" s="67"/>
      <c r="D599" s="3">
        <v>90.48</v>
      </c>
      <c r="E599" s="3">
        <v>90.48</v>
      </c>
      <c r="F599" s="3">
        <v>90.48</v>
      </c>
      <c r="G599" s="3">
        <v>90.48</v>
      </c>
      <c r="H599" s="3">
        <f t="shared" si="45"/>
        <v>0</v>
      </c>
      <c r="I599" s="6">
        <f t="shared" si="46"/>
        <v>1</v>
      </c>
      <c r="J599" s="76"/>
    </row>
    <row r="600" spans="1:10" ht="118.5" customHeight="1">
      <c r="A600" s="47" t="s">
        <v>36</v>
      </c>
      <c r="B600" s="17" t="s">
        <v>16</v>
      </c>
      <c r="C600" s="67"/>
      <c r="D600" s="3">
        <v>4259.09</v>
      </c>
      <c r="E600" s="3">
        <v>1834.32</v>
      </c>
      <c r="F600" s="3">
        <v>1797.04</v>
      </c>
      <c r="G600" s="3">
        <v>1797.04</v>
      </c>
      <c r="H600" s="3">
        <f t="shared" si="45"/>
        <v>-37.27999999999997</v>
      </c>
      <c r="I600" s="6">
        <f t="shared" si="46"/>
        <v>0.9796763923415762</v>
      </c>
      <c r="J600" s="76" t="s">
        <v>240</v>
      </c>
    </row>
    <row r="601" spans="1:10" ht="27">
      <c r="A601" s="47"/>
      <c r="B601" s="17" t="s">
        <v>306</v>
      </c>
      <c r="C601" s="67"/>
      <c r="D601" s="3">
        <v>1931.39</v>
      </c>
      <c r="E601" s="3">
        <v>709.24</v>
      </c>
      <c r="F601" s="3">
        <v>671.96</v>
      </c>
      <c r="G601" s="3">
        <v>671.96</v>
      </c>
      <c r="H601" s="3">
        <f t="shared" si="45"/>
        <v>-37.27999999999997</v>
      </c>
      <c r="I601" s="6">
        <f t="shared" si="46"/>
        <v>0.9474366927979245</v>
      </c>
      <c r="J601" s="76"/>
    </row>
    <row r="602" spans="1:10" ht="27">
      <c r="A602" s="47"/>
      <c r="B602" s="17" t="s">
        <v>307</v>
      </c>
      <c r="C602" s="67"/>
      <c r="D602" s="3">
        <v>2327.7</v>
      </c>
      <c r="E602" s="3">
        <v>1125.08</v>
      </c>
      <c r="F602" s="3">
        <v>1125.08</v>
      </c>
      <c r="G602" s="3">
        <v>1125.08</v>
      </c>
      <c r="H602" s="3">
        <f t="shared" si="45"/>
        <v>0</v>
      </c>
      <c r="I602" s="6">
        <f t="shared" si="46"/>
        <v>1</v>
      </c>
      <c r="J602" s="76"/>
    </row>
    <row r="603" spans="1:10" ht="135">
      <c r="A603" s="47" t="s">
        <v>37</v>
      </c>
      <c r="B603" s="17" t="s">
        <v>17</v>
      </c>
      <c r="C603" s="67"/>
      <c r="D603" s="3">
        <v>172</v>
      </c>
      <c r="E603" s="3">
        <v>0</v>
      </c>
      <c r="F603" s="3">
        <v>0</v>
      </c>
      <c r="G603" s="3">
        <v>0</v>
      </c>
      <c r="H603" s="3">
        <f t="shared" si="45"/>
        <v>0</v>
      </c>
      <c r="I603" s="6"/>
      <c r="J603" s="89" t="s">
        <v>265</v>
      </c>
    </row>
    <row r="604" spans="1:10" ht="27">
      <c r="A604" s="47"/>
      <c r="B604" s="17" t="s">
        <v>307</v>
      </c>
      <c r="C604" s="67"/>
      <c r="D604" s="3">
        <v>172</v>
      </c>
      <c r="E604" s="3">
        <v>0</v>
      </c>
      <c r="F604" s="3">
        <v>0</v>
      </c>
      <c r="G604" s="3">
        <v>0</v>
      </c>
      <c r="H604" s="3">
        <f t="shared" si="45"/>
        <v>0</v>
      </c>
      <c r="I604" s="6"/>
      <c r="J604" s="94"/>
    </row>
    <row r="605" spans="1:10" ht="67.5">
      <c r="A605" s="47" t="s">
        <v>39</v>
      </c>
      <c r="B605" s="17" t="s">
        <v>18</v>
      </c>
      <c r="C605" s="67"/>
      <c r="D605" s="3">
        <v>305</v>
      </c>
      <c r="E605" s="3">
        <v>52.69</v>
      </c>
      <c r="F605" s="3">
        <v>52.69</v>
      </c>
      <c r="G605" s="3">
        <v>52.69</v>
      </c>
      <c r="H605" s="3">
        <f t="shared" si="45"/>
        <v>0</v>
      </c>
      <c r="I605" s="6">
        <f>G605/E605</f>
        <v>1</v>
      </c>
      <c r="J605" s="94"/>
    </row>
    <row r="606" spans="1:10" ht="27">
      <c r="A606" s="47"/>
      <c r="B606" s="17" t="s">
        <v>306</v>
      </c>
      <c r="C606" s="67"/>
      <c r="D606" s="3">
        <v>305</v>
      </c>
      <c r="E606" s="3">
        <v>52.69</v>
      </c>
      <c r="F606" s="3">
        <v>52.69</v>
      </c>
      <c r="G606" s="3">
        <v>52.69</v>
      </c>
      <c r="H606" s="3">
        <f t="shared" si="45"/>
        <v>0</v>
      </c>
      <c r="I606" s="6">
        <f>G606/E606</f>
        <v>1</v>
      </c>
      <c r="J606" s="94"/>
    </row>
    <row r="607" spans="1:10" ht="136.5" customHeight="1">
      <c r="A607" s="47" t="s">
        <v>40</v>
      </c>
      <c r="B607" s="17" t="s">
        <v>17</v>
      </c>
      <c r="C607" s="67"/>
      <c r="D607" s="3">
        <v>319.53</v>
      </c>
      <c r="E607" s="3">
        <v>0</v>
      </c>
      <c r="F607" s="3">
        <v>0</v>
      </c>
      <c r="G607" s="3">
        <v>0</v>
      </c>
      <c r="H607" s="3">
        <f t="shared" si="45"/>
        <v>0</v>
      </c>
      <c r="I607" s="6"/>
      <c r="J607" s="94" t="s">
        <v>241</v>
      </c>
    </row>
    <row r="608" spans="1:10" ht="27">
      <c r="A608" s="47"/>
      <c r="B608" s="17" t="s">
        <v>306</v>
      </c>
      <c r="C608" s="67"/>
      <c r="D608" s="3">
        <v>171.63</v>
      </c>
      <c r="E608" s="3">
        <v>0</v>
      </c>
      <c r="F608" s="3">
        <v>0</v>
      </c>
      <c r="G608" s="3">
        <v>0</v>
      </c>
      <c r="H608" s="3">
        <f t="shared" si="45"/>
        <v>0</v>
      </c>
      <c r="I608" s="6"/>
      <c r="J608" s="94"/>
    </row>
    <row r="609" spans="1:10" ht="27">
      <c r="A609" s="47"/>
      <c r="B609" s="17" t="s">
        <v>307</v>
      </c>
      <c r="C609" s="67"/>
      <c r="D609" s="3">
        <v>147.9</v>
      </c>
      <c r="E609" s="3">
        <v>0</v>
      </c>
      <c r="F609" s="3">
        <v>0</v>
      </c>
      <c r="G609" s="3">
        <v>0</v>
      </c>
      <c r="H609" s="3">
        <f t="shared" si="45"/>
        <v>0</v>
      </c>
      <c r="I609" s="6"/>
      <c r="J609" s="94"/>
    </row>
    <row r="610" spans="1:10" ht="67.5">
      <c r="A610" s="47" t="s">
        <v>41</v>
      </c>
      <c r="B610" s="17" t="s">
        <v>18</v>
      </c>
      <c r="C610" s="67"/>
      <c r="D610" s="3">
        <v>305</v>
      </c>
      <c r="E610" s="3">
        <v>76.25</v>
      </c>
      <c r="F610" s="3">
        <v>75.11</v>
      </c>
      <c r="G610" s="3">
        <v>75.11</v>
      </c>
      <c r="H610" s="3">
        <f t="shared" si="45"/>
        <v>-1.1400000000000006</v>
      </c>
      <c r="I610" s="6">
        <f aca="true" t="shared" si="47" ref="I610:I615">G610/E610</f>
        <v>0.9850491803278688</v>
      </c>
      <c r="J610" s="94" t="s">
        <v>470</v>
      </c>
    </row>
    <row r="611" spans="1:10" ht="27">
      <c r="A611" s="47"/>
      <c r="B611" s="17" t="s">
        <v>306</v>
      </c>
      <c r="C611" s="67"/>
      <c r="D611" s="3">
        <v>305</v>
      </c>
      <c r="E611" s="3">
        <v>76.25</v>
      </c>
      <c r="F611" s="3">
        <v>75.11</v>
      </c>
      <c r="G611" s="3">
        <v>75.11</v>
      </c>
      <c r="H611" s="3">
        <f t="shared" si="45"/>
        <v>-1.1400000000000006</v>
      </c>
      <c r="I611" s="6">
        <f t="shared" si="47"/>
        <v>0.9850491803278688</v>
      </c>
      <c r="J611" s="94"/>
    </row>
    <row r="612" spans="1:10" ht="112.5">
      <c r="A612" s="174" t="s">
        <v>363</v>
      </c>
      <c r="B612" s="16" t="s">
        <v>19</v>
      </c>
      <c r="C612" s="141"/>
      <c r="D612" s="102">
        <v>16971.17</v>
      </c>
      <c r="E612" s="102">
        <v>342.21</v>
      </c>
      <c r="F612" s="102">
        <v>342.21</v>
      </c>
      <c r="G612" s="102">
        <v>342.21</v>
      </c>
      <c r="H612" s="102">
        <f t="shared" si="45"/>
        <v>0</v>
      </c>
      <c r="I612" s="166">
        <f t="shared" si="47"/>
        <v>1</v>
      </c>
      <c r="J612" s="182"/>
    </row>
    <row r="613" spans="1:10" ht="27">
      <c r="A613" s="47"/>
      <c r="B613" s="48" t="s">
        <v>306</v>
      </c>
      <c r="C613" s="65"/>
      <c r="D613" s="2">
        <v>16971.17</v>
      </c>
      <c r="E613" s="2">
        <v>342.21</v>
      </c>
      <c r="F613" s="2">
        <v>342.21</v>
      </c>
      <c r="G613" s="2">
        <v>342.21</v>
      </c>
      <c r="H613" s="2">
        <f t="shared" si="45"/>
        <v>0</v>
      </c>
      <c r="I613" s="10">
        <f t="shared" si="47"/>
        <v>1</v>
      </c>
      <c r="J613" s="75"/>
    </row>
    <row r="614" spans="1:10" ht="45">
      <c r="A614" s="47" t="s">
        <v>42</v>
      </c>
      <c r="B614" s="17" t="s">
        <v>20</v>
      </c>
      <c r="C614" s="67"/>
      <c r="D614" s="3">
        <v>342.21</v>
      </c>
      <c r="E614" s="3">
        <v>342.21</v>
      </c>
      <c r="F614" s="3">
        <v>342.21</v>
      </c>
      <c r="G614" s="3">
        <v>342.21</v>
      </c>
      <c r="H614" s="3">
        <f t="shared" si="45"/>
        <v>0</v>
      </c>
      <c r="I614" s="6">
        <f t="shared" si="47"/>
        <v>1</v>
      </c>
      <c r="J614" s="75"/>
    </row>
    <row r="615" spans="1:10" ht="27">
      <c r="A615" s="47"/>
      <c r="B615" s="17" t="s">
        <v>306</v>
      </c>
      <c r="C615" s="67"/>
      <c r="D615" s="3">
        <v>342.21</v>
      </c>
      <c r="E615" s="3">
        <v>342.21</v>
      </c>
      <c r="F615" s="3">
        <v>342.21</v>
      </c>
      <c r="G615" s="3">
        <v>342.21</v>
      </c>
      <c r="H615" s="3">
        <f t="shared" si="45"/>
        <v>0</v>
      </c>
      <c r="I615" s="6">
        <f t="shared" si="47"/>
        <v>1</v>
      </c>
      <c r="J615" s="92"/>
    </row>
    <row r="616" spans="1:10" ht="90">
      <c r="A616" s="47" t="s">
        <v>347</v>
      </c>
      <c r="B616" s="17" t="s">
        <v>21</v>
      </c>
      <c r="C616" s="67"/>
      <c r="D616" s="3">
        <v>20</v>
      </c>
      <c r="E616" s="3">
        <v>0</v>
      </c>
      <c r="F616" s="3">
        <v>0</v>
      </c>
      <c r="G616" s="3">
        <v>0</v>
      </c>
      <c r="H616" s="3">
        <f t="shared" si="45"/>
        <v>0</v>
      </c>
      <c r="I616" s="6"/>
      <c r="J616" s="89" t="s">
        <v>265</v>
      </c>
    </row>
    <row r="617" spans="1:10" ht="27">
      <c r="A617" s="47"/>
      <c r="B617" s="17" t="s">
        <v>306</v>
      </c>
      <c r="C617" s="67"/>
      <c r="D617" s="3">
        <v>20</v>
      </c>
      <c r="E617" s="3"/>
      <c r="F617" s="3"/>
      <c r="G617" s="3"/>
      <c r="H617" s="3">
        <f t="shared" si="45"/>
        <v>0</v>
      </c>
      <c r="I617" s="6"/>
      <c r="J617" s="89"/>
    </row>
    <row r="618" spans="1:10" ht="45">
      <c r="A618" s="47" t="s">
        <v>348</v>
      </c>
      <c r="B618" s="17" t="s">
        <v>22</v>
      </c>
      <c r="C618" s="67"/>
      <c r="D618" s="3">
        <v>1150</v>
      </c>
      <c r="E618" s="3">
        <v>0</v>
      </c>
      <c r="F618" s="3">
        <v>0</v>
      </c>
      <c r="G618" s="3">
        <v>0</v>
      </c>
      <c r="H618" s="3">
        <f t="shared" si="45"/>
        <v>0</v>
      </c>
      <c r="I618" s="6"/>
      <c r="J618" s="89" t="s">
        <v>265</v>
      </c>
    </row>
    <row r="619" spans="1:10" ht="27">
      <c r="A619" s="47"/>
      <c r="B619" s="17" t="s">
        <v>306</v>
      </c>
      <c r="C619" s="67"/>
      <c r="D619" s="3">
        <v>1150</v>
      </c>
      <c r="E619" s="3"/>
      <c r="F619" s="3"/>
      <c r="G619" s="3"/>
      <c r="H619" s="3">
        <f t="shared" si="45"/>
        <v>0</v>
      </c>
      <c r="I619" s="6"/>
      <c r="J619" s="89"/>
    </row>
    <row r="620" spans="1:10" ht="67.5">
      <c r="A620" s="47" t="s">
        <v>349</v>
      </c>
      <c r="B620" s="17" t="s">
        <v>23</v>
      </c>
      <c r="C620" s="67"/>
      <c r="D620" s="3">
        <v>5350.78</v>
      </c>
      <c r="E620" s="3">
        <v>0</v>
      </c>
      <c r="F620" s="3">
        <v>0</v>
      </c>
      <c r="G620" s="3">
        <v>0</v>
      </c>
      <c r="H620" s="3">
        <f t="shared" si="45"/>
        <v>0</v>
      </c>
      <c r="I620" s="6"/>
      <c r="J620" s="89" t="s">
        <v>265</v>
      </c>
    </row>
    <row r="621" spans="1:10" ht="27">
      <c r="A621" s="47"/>
      <c r="B621" s="17" t="s">
        <v>306</v>
      </c>
      <c r="C621" s="67"/>
      <c r="D621" s="3">
        <v>5350.78</v>
      </c>
      <c r="E621" s="3"/>
      <c r="F621" s="3"/>
      <c r="G621" s="3"/>
      <c r="H621" s="3">
        <f t="shared" si="45"/>
        <v>0</v>
      </c>
      <c r="I621" s="6"/>
      <c r="J621" s="89"/>
    </row>
    <row r="622" spans="1:10" ht="67.5">
      <c r="A622" s="47" t="s">
        <v>350</v>
      </c>
      <c r="B622" s="17" t="s">
        <v>24</v>
      </c>
      <c r="C622" s="67"/>
      <c r="D622" s="3">
        <v>8480.23</v>
      </c>
      <c r="E622" s="3">
        <v>0</v>
      </c>
      <c r="F622" s="3">
        <v>0</v>
      </c>
      <c r="G622" s="3">
        <v>0</v>
      </c>
      <c r="H622" s="3">
        <f t="shared" si="45"/>
        <v>0</v>
      </c>
      <c r="I622" s="6"/>
      <c r="J622" s="89" t="s">
        <v>265</v>
      </c>
    </row>
    <row r="623" spans="1:10" ht="27">
      <c r="A623" s="47"/>
      <c r="B623" s="17" t="s">
        <v>306</v>
      </c>
      <c r="C623" s="67"/>
      <c r="D623" s="3">
        <v>8480.23</v>
      </c>
      <c r="E623" s="3"/>
      <c r="F623" s="3"/>
      <c r="G623" s="3"/>
      <c r="H623" s="3">
        <f t="shared" si="45"/>
        <v>0</v>
      </c>
      <c r="I623" s="6"/>
      <c r="J623" s="89"/>
    </row>
    <row r="624" spans="1:10" ht="90">
      <c r="A624" s="47" t="s">
        <v>62</v>
      </c>
      <c r="B624" s="17" t="s">
        <v>153</v>
      </c>
      <c r="C624" s="67"/>
      <c r="D624" s="3">
        <v>2797.95</v>
      </c>
      <c r="E624" s="3">
        <v>0</v>
      </c>
      <c r="F624" s="3">
        <v>0</v>
      </c>
      <c r="G624" s="3">
        <v>0</v>
      </c>
      <c r="H624" s="3">
        <f t="shared" si="45"/>
        <v>0</v>
      </c>
      <c r="I624" s="6"/>
      <c r="J624" s="89" t="s">
        <v>265</v>
      </c>
    </row>
    <row r="625" spans="1:10" ht="27">
      <c r="A625" s="47"/>
      <c r="B625" s="17" t="s">
        <v>306</v>
      </c>
      <c r="C625" s="67"/>
      <c r="D625" s="3">
        <v>2797.95</v>
      </c>
      <c r="E625" s="3"/>
      <c r="F625" s="3"/>
      <c r="G625" s="3"/>
      <c r="H625" s="3">
        <f t="shared" si="45"/>
        <v>0</v>
      </c>
      <c r="I625" s="6"/>
      <c r="J625" s="89"/>
    </row>
    <row r="626" spans="1:10" ht="21" customHeight="1">
      <c r="A626" s="47"/>
      <c r="B626" s="17"/>
      <c r="C626" s="67"/>
      <c r="D626" s="3"/>
      <c r="E626" s="3"/>
      <c r="F626" s="3"/>
      <c r="G626" s="3"/>
      <c r="H626" s="3"/>
      <c r="I626" s="6"/>
      <c r="J626" s="1"/>
    </row>
    <row r="627" spans="1:10" ht="114" customHeight="1">
      <c r="A627" s="45" t="s">
        <v>541</v>
      </c>
      <c r="B627" s="95" t="s">
        <v>219</v>
      </c>
      <c r="C627" s="152"/>
      <c r="D627" s="108">
        <f>D628+D629+D630</f>
        <v>582645.19</v>
      </c>
      <c r="E627" s="108">
        <f>E628+E629+E630</f>
        <v>89216.78</v>
      </c>
      <c r="F627" s="108">
        <f>F628+F629+F630</f>
        <v>88993.7</v>
      </c>
      <c r="G627" s="108">
        <f>G628+G629+G630</f>
        <v>88993.7</v>
      </c>
      <c r="H627" s="31">
        <f aca="true" t="shared" si="48" ref="H627:H674">G627-E627</f>
        <v>-223.08000000000175</v>
      </c>
      <c r="I627" s="127">
        <f>G627/E627</f>
        <v>0.9974995735107229</v>
      </c>
      <c r="J627" s="5"/>
    </row>
    <row r="628" spans="1:10" ht="27">
      <c r="A628" s="46"/>
      <c r="B628" s="97" t="s">
        <v>306</v>
      </c>
      <c r="C628" s="153"/>
      <c r="D628" s="110">
        <v>21521.02</v>
      </c>
      <c r="E628" s="110">
        <v>10028.3</v>
      </c>
      <c r="F628" s="110">
        <v>10028.3</v>
      </c>
      <c r="G628" s="110">
        <v>10028.3</v>
      </c>
      <c r="H628" s="2">
        <f t="shared" si="48"/>
        <v>0</v>
      </c>
      <c r="I628" s="10">
        <f>G628/E628</f>
        <v>1</v>
      </c>
      <c r="J628" s="1"/>
    </row>
    <row r="629" spans="1:10" ht="27">
      <c r="A629" s="46"/>
      <c r="B629" s="97" t="s">
        <v>307</v>
      </c>
      <c r="C629" s="153"/>
      <c r="D629" s="110">
        <v>442279.3</v>
      </c>
      <c r="E629" s="110">
        <v>79188.48</v>
      </c>
      <c r="F629" s="110">
        <v>78965.4</v>
      </c>
      <c r="G629" s="110">
        <v>78965.4</v>
      </c>
      <c r="H629" s="2">
        <f t="shared" si="48"/>
        <v>-223.08000000000175</v>
      </c>
      <c r="I629" s="10">
        <f>G629/E629</f>
        <v>0.9971829235767626</v>
      </c>
      <c r="J629" s="1"/>
    </row>
    <row r="630" spans="1:10" ht="45">
      <c r="A630" s="46"/>
      <c r="B630" s="186" t="s">
        <v>213</v>
      </c>
      <c r="C630" s="153"/>
      <c r="D630" s="110">
        <v>118844.87</v>
      </c>
      <c r="E630" s="110">
        <v>0</v>
      </c>
      <c r="F630" s="110">
        <v>0</v>
      </c>
      <c r="G630" s="110">
        <v>0</v>
      </c>
      <c r="H630" s="2">
        <f t="shared" si="48"/>
        <v>0</v>
      </c>
      <c r="I630" s="10"/>
      <c r="J630" s="1"/>
    </row>
    <row r="631" spans="1:10" ht="78" customHeight="1">
      <c r="A631" s="174" t="s">
        <v>364</v>
      </c>
      <c r="B631" s="175" t="s">
        <v>214</v>
      </c>
      <c r="C631" s="184"/>
      <c r="D631" s="185">
        <v>444797.49</v>
      </c>
      <c r="E631" s="185">
        <v>89216.78</v>
      </c>
      <c r="F631" s="185">
        <v>88993.7</v>
      </c>
      <c r="G631" s="185">
        <v>88993.7</v>
      </c>
      <c r="H631" s="102">
        <f t="shared" si="48"/>
        <v>-223.08000000000175</v>
      </c>
      <c r="I631" s="166">
        <f aca="true" t="shared" si="49" ref="I631:I636">G631/E631</f>
        <v>0.9974995735107229</v>
      </c>
      <c r="J631" s="177"/>
    </row>
    <row r="632" spans="1:10" ht="27">
      <c r="A632" s="47"/>
      <c r="B632" s="97" t="s">
        <v>306</v>
      </c>
      <c r="C632" s="153"/>
      <c r="D632" s="110">
        <v>20243.12</v>
      </c>
      <c r="E632" s="110">
        <v>10028.3</v>
      </c>
      <c r="F632" s="110">
        <v>10028.3</v>
      </c>
      <c r="G632" s="110">
        <v>10028.3</v>
      </c>
      <c r="H632" s="2">
        <f t="shared" si="48"/>
        <v>0</v>
      </c>
      <c r="I632" s="10">
        <f t="shared" si="49"/>
        <v>1</v>
      </c>
      <c r="J632" s="1"/>
    </row>
    <row r="633" spans="1:10" ht="27">
      <c r="A633" s="47"/>
      <c r="B633" s="97" t="s">
        <v>307</v>
      </c>
      <c r="C633" s="153"/>
      <c r="D633" s="110">
        <v>424554.38</v>
      </c>
      <c r="E633" s="111">
        <v>79188.48</v>
      </c>
      <c r="F633" s="111">
        <v>78965.4</v>
      </c>
      <c r="G633" s="111">
        <v>78965.4</v>
      </c>
      <c r="H633" s="2">
        <f t="shared" si="48"/>
        <v>-223.08000000000175</v>
      </c>
      <c r="I633" s="10">
        <f t="shared" si="49"/>
        <v>0.9971829235767626</v>
      </c>
      <c r="J633" s="1"/>
    </row>
    <row r="634" spans="1:10" ht="57" customHeight="1">
      <c r="A634" s="47" t="s">
        <v>287</v>
      </c>
      <c r="B634" s="98" t="s">
        <v>333</v>
      </c>
      <c r="C634" s="154"/>
      <c r="D634" s="113">
        <v>444797.5</v>
      </c>
      <c r="E634" s="113">
        <v>89216.78</v>
      </c>
      <c r="F634" s="113">
        <v>88993.7</v>
      </c>
      <c r="G634" s="113">
        <v>88993.7</v>
      </c>
      <c r="H634" s="3">
        <f t="shared" si="48"/>
        <v>-223.08000000000175</v>
      </c>
      <c r="I634" s="6">
        <f t="shared" si="49"/>
        <v>0.9974995735107229</v>
      </c>
      <c r="J634" s="1"/>
    </row>
    <row r="635" spans="1:10" ht="27">
      <c r="A635" s="47"/>
      <c r="B635" s="99" t="s">
        <v>306</v>
      </c>
      <c r="C635" s="155"/>
      <c r="D635" s="107">
        <v>20243.12</v>
      </c>
      <c r="E635" s="107">
        <v>10028.3</v>
      </c>
      <c r="F635" s="113">
        <v>10028.3</v>
      </c>
      <c r="G635" s="113">
        <v>10028.3</v>
      </c>
      <c r="H635" s="3">
        <f t="shared" si="48"/>
        <v>0</v>
      </c>
      <c r="I635" s="6">
        <f t="shared" si="49"/>
        <v>1</v>
      </c>
      <c r="J635" s="1"/>
    </row>
    <row r="636" spans="1:10" ht="27">
      <c r="A636" s="47"/>
      <c r="B636" s="99" t="s">
        <v>307</v>
      </c>
      <c r="C636" s="155"/>
      <c r="D636" s="107">
        <v>424554.38</v>
      </c>
      <c r="E636" s="107">
        <v>79188.48</v>
      </c>
      <c r="F636" s="113">
        <v>78965.4</v>
      </c>
      <c r="G636" s="113">
        <v>78965.4</v>
      </c>
      <c r="H636" s="3">
        <f t="shared" si="48"/>
        <v>-223.08000000000175</v>
      </c>
      <c r="I636" s="6">
        <f t="shared" si="49"/>
        <v>0.9971829235767626</v>
      </c>
      <c r="J636" s="1"/>
    </row>
    <row r="637" spans="1:10" ht="93" customHeight="1">
      <c r="A637" s="174" t="s">
        <v>365</v>
      </c>
      <c r="B637" s="175" t="s">
        <v>152</v>
      </c>
      <c r="C637" s="184"/>
      <c r="D637" s="185">
        <v>137847.69</v>
      </c>
      <c r="E637" s="185">
        <v>0</v>
      </c>
      <c r="F637" s="185">
        <v>0</v>
      </c>
      <c r="G637" s="185">
        <v>0</v>
      </c>
      <c r="H637" s="102">
        <f t="shared" si="48"/>
        <v>0</v>
      </c>
      <c r="I637" s="166"/>
      <c r="J637" s="177"/>
    </row>
    <row r="638" spans="1:10" ht="27">
      <c r="A638" s="47"/>
      <c r="B638" s="97" t="s">
        <v>306</v>
      </c>
      <c r="C638" s="153"/>
      <c r="D638" s="110">
        <v>1277.9</v>
      </c>
      <c r="E638" s="111">
        <v>0</v>
      </c>
      <c r="F638" s="111">
        <v>0</v>
      </c>
      <c r="G638" s="111">
        <v>0</v>
      </c>
      <c r="H638" s="2">
        <f t="shared" si="48"/>
        <v>0</v>
      </c>
      <c r="I638" s="10"/>
      <c r="J638" s="1"/>
    </row>
    <row r="639" spans="1:10" ht="27">
      <c r="A639" s="47"/>
      <c r="B639" s="97" t="s">
        <v>307</v>
      </c>
      <c r="C639" s="153"/>
      <c r="D639" s="110">
        <v>17724.92</v>
      </c>
      <c r="E639" s="111">
        <v>0</v>
      </c>
      <c r="F639" s="111">
        <v>0</v>
      </c>
      <c r="G639" s="111">
        <v>0</v>
      </c>
      <c r="H639" s="2">
        <f t="shared" si="48"/>
        <v>0</v>
      </c>
      <c r="I639" s="10"/>
      <c r="J639" s="1"/>
    </row>
    <row r="640" spans="1:10" ht="49.5" customHeight="1">
      <c r="A640" s="47"/>
      <c r="B640" s="186" t="s">
        <v>213</v>
      </c>
      <c r="C640" s="153"/>
      <c r="D640" s="110">
        <v>118844.87</v>
      </c>
      <c r="E640" s="111">
        <v>0</v>
      </c>
      <c r="F640" s="111">
        <v>0</v>
      </c>
      <c r="G640" s="111">
        <v>0</v>
      </c>
      <c r="H640" s="2">
        <f t="shared" si="48"/>
        <v>0</v>
      </c>
      <c r="I640" s="10"/>
      <c r="J640" s="1"/>
    </row>
    <row r="641" spans="1:10" ht="57" customHeight="1">
      <c r="A641" s="47" t="s">
        <v>416</v>
      </c>
      <c r="B641" s="99" t="s">
        <v>334</v>
      </c>
      <c r="C641" s="157"/>
      <c r="D641" s="113">
        <v>1274.65</v>
      </c>
      <c r="E641" s="109">
        <v>0</v>
      </c>
      <c r="F641" s="109">
        <v>0</v>
      </c>
      <c r="G641" s="109">
        <v>0</v>
      </c>
      <c r="H641" s="3">
        <f t="shared" si="48"/>
        <v>0</v>
      </c>
      <c r="I641" s="6"/>
      <c r="J641" s="1" t="s">
        <v>266</v>
      </c>
    </row>
    <row r="642" spans="1:10" ht="27">
      <c r="A642" s="47"/>
      <c r="B642" s="99" t="s">
        <v>306</v>
      </c>
      <c r="C642" s="155"/>
      <c r="D642" s="109">
        <v>1274.65</v>
      </c>
      <c r="E642" s="109">
        <v>0</v>
      </c>
      <c r="F642" s="109">
        <v>0</v>
      </c>
      <c r="G642" s="109">
        <v>0</v>
      </c>
      <c r="H642" s="3">
        <f t="shared" si="48"/>
        <v>0</v>
      </c>
      <c r="I642" s="6"/>
      <c r="J642" s="1"/>
    </row>
    <row r="643" spans="1:10" ht="73.5" customHeight="1">
      <c r="A643" s="47" t="s">
        <v>417</v>
      </c>
      <c r="B643" s="100" t="s">
        <v>335</v>
      </c>
      <c r="C643" s="155"/>
      <c r="D643" s="109">
        <v>13458.48</v>
      </c>
      <c r="E643" s="109">
        <v>0</v>
      </c>
      <c r="F643" s="109">
        <v>0</v>
      </c>
      <c r="G643" s="109">
        <v>0</v>
      </c>
      <c r="H643" s="3">
        <f t="shared" si="48"/>
        <v>0</v>
      </c>
      <c r="I643" s="6"/>
      <c r="J643" s="1" t="s">
        <v>266</v>
      </c>
    </row>
    <row r="644" spans="1:10" ht="27">
      <c r="A644" s="47"/>
      <c r="B644" s="100" t="s">
        <v>307</v>
      </c>
      <c r="C644" s="155"/>
      <c r="D644" s="109">
        <v>13458.48</v>
      </c>
      <c r="E644" s="109"/>
      <c r="F644" s="109"/>
      <c r="G644" s="109"/>
      <c r="H644" s="3">
        <f t="shared" si="48"/>
        <v>0</v>
      </c>
      <c r="I644" s="6"/>
      <c r="J644" s="1"/>
    </row>
    <row r="645" spans="1:10" ht="97.5" customHeight="1">
      <c r="A645" s="47" t="s">
        <v>418</v>
      </c>
      <c r="B645" s="100" t="s">
        <v>336</v>
      </c>
      <c r="C645" s="155"/>
      <c r="D645" s="109">
        <v>118542.45</v>
      </c>
      <c r="E645" s="109">
        <v>0</v>
      </c>
      <c r="F645" s="109">
        <v>0</v>
      </c>
      <c r="G645" s="109">
        <v>0</v>
      </c>
      <c r="H645" s="3">
        <f t="shared" si="48"/>
        <v>0</v>
      </c>
      <c r="I645" s="6"/>
      <c r="J645" s="1" t="s">
        <v>266</v>
      </c>
    </row>
    <row r="646" spans="1:10" ht="49.5" customHeight="1">
      <c r="A646" s="47"/>
      <c r="B646" s="50" t="s">
        <v>213</v>
      </c>
      <c r="C646" s="155"/>
      <c r="D646" s="109">
        <v>118542.45</v>
      </c>
      <c r="E646" s="109">
        <v>0</v>
      </c>
      <c r="F646" s="109">
        <v>0</v>
      </c>
      <c r="G646" s="109">
        <v>0</v>
      </c>
      <c r="H646" s="3">
        <f t="shared" si="48"/>
        <v>0</v>
      </c>
      <c r="I646" s="6"/>
      <c r="J646" s="1"/>
    </row>
    <row r="647" spans="1:10" ht="52.5" customHeight="1">
      <c r="A647" s="47" t="s">
        <v>419</v>
      </c>
      <c r="B647" s="57" t="s">
        <v>334</v>
      </c>
      <c r="C647" s="158"/>
      <c r="D647" s="109">
        <v>3.25</v>
      </c>
      <c r="E647" s="109">
        <v>0</v>
      </c>
      <c r="F647" s="109">
        <v>0</v>
      </c>
      <c r="G647" s="109">
        <v>0</v>
      </c>
      <c r="H647" s="3">
        <f t="shared" si="48"/>
        <v>0</v>
      </c>
      <c r="I647" s="6"/>
      <c r="J647" s="1" t="s">
        <v>266</v>
      </c>
    </row>
    <row r="648" spans="1:10" ht="27">
      <c r="A648" s="47"/>
      <c r="B648" s="50" t="s">
        <v>306</v>
      </c>
      <c r="C648" s="156"/>
      <c r="D648" s="20">
        <v>3.25</v>
      </c>
      <c r="E648" s="109">
        <v>0</v>
      </c>
      <c r="F648" s="109">
        <v>0</v>
      </c>
      <c r="G648" s="109">
        <v>0</v>
      </c>
      <c r="H648" s="3">
        <f t="shared" si="48"/>
        <v>0</v>
      </c>
      <c r="I648" s="6"/>
      <c r="J648" s="1"/>
    </row>
    <row r="649" spans="1:10" ht="67.5">
      <c r="A649" s="47" t="s">
        <v>420</v>
      </c>
      <c r="B649" s="50" t="s">
        <v>335</v>
      </c>
      <c r="C649" s="156"/>
      <c r="D649" s="20">
        <v>4266.44</v>
      </c>
      <c r="E649" s="109">
        <v>0</v>
      </c>
      <c r="F649" s="109">
        <v>0</v>
      </c>
      <c r="G649" s="109">
        <v>0</v>
      </c>
      <c r="H649" s="3">
        <f t="shared" si="48"/>
        <v>0</v>
      </c>
      <c r="I649" s="6"/>
      <c r="J649" s="1" t="s">
        <v>266</v>
      </c>
    </row>
    <row r="650" spans="1:10" ht="27">
      <c r="A650" s="47"/>
      <c r="B650" s="50" t="s">
        <v>307</v>
      </c>
      <c r="C650" s="156"/>
      <c r="D650" s="20">
        <v>4266.44</v>
      </c>
      <c r="E650" s="109">
        <v>0</v>
      </c>
      <c r="F650" s="109">
        <v>0</v>
      </c>
      <c r="G650" s="109">
        <v>0</v>
      </c>
      <c r="H650" s="3">
        <f t="shared" si="48"/>
        <v>0</v>
      </c>
      <c r="I650" s="6"/>
      <c r="J650" s="1"/>
    </row>
    <row r="651" spans="1:10" ht="94.5" customHeight="1">
      <c r="A651" s="47" t="s">
        <v>421</v>
      </c>
      <c r="B651" s="50" t="s">
        <v>336</v>
      </c>
      <c r="C651" s="156"/>
      <c r="D651" s="20">
        <v>302.42</v>
      </c>
      <c r="E651" s="109">
        <v>0</v>
      </c>
      <c r="F651" s="109">
        <v>0</v>
      </c>
      <c r="G651" s="109">
        <v>0</v>
      </c>
      <c r="H651" s="3">
        <f t="shared" si="48"/>
        <v>0</v>
      </c>
      <c r="I651" s="6"/>
      <c r="J651" s="1" t="s">
        <v>266</v>
      </c>
    </row>
    <row r="652" spans="1:10" ht="45">
      <c r="A652" s="47"/>
      <c r="B652" s="50" t="s">
        <v>213</v>
      </c>
      <c r="C652" s="156"/>
      <c r="D652" s="20">
        <v>302.42</v>
      </c>
      <c r="E652" s="109">
        <v>0</v>
      </c>
      <c r="F652" s="109">
        <v>0</v>
      </c>
      <c r="G652" s="109">
        <v>0</v>
      </c>
      <c r="H652" s="3">
        <f t="shared" si="48"/>
        <v>0</v>
      </c>
      <c r="I652" s="6"/>
      <c r="J652" s="1"/>
    </row>
    <row r="653" spans="1:10" ht="19.5" customHeight="1">
      <c r="A653" s="47"/>
      <c r="B653" s="17"/>
      <c r="C653" s="67"/>
      <c r="D653" s="3"/>
      <c r="E653" s="3"/>
      <c r="F653" s="3"/>
      <c r="G653" s="3"/>
      <c r="H653" s="3">
        <f t="shared" si="48"/>
        <v>0</v>
      </c>
      <c r="I653" s="6"/>
      <c r="J653" s="1"/>
    </row>
    <row r="654" spans="1:10" ht="120" customHeight="1">
      <c r="A654" s="216" t="s">
        <v>542</v>
      </c>
      <c r="B654" s="49" t="s">
        <v>220</v>
      </c>
      <c r="C654" s="159"/>
      <c r="D654" s="18">
        <f>D655+D656+D657</f>
        <v>251468.52000000002</v>
      </c>
      <c r="E654" s="18">
        <f>E655+E656+E657</f>
        <v>155750.29</v>
      </c>
      <c r="F654" s="18">
        <f>F655+F656+F657</f>
        <v>146909.44</v>
      </c>
      <c r="G654" s="18">
        <f>G655+G656+G657</f>
        <v>146909.44</v>
      </c>
      <c r="H654" s="31">
        <f t="shared" si="48"/>
        <v>-8840.850000000006</v>
      </c>
      <c r="I654" s="127">
        <f aca="true" t="shared" si="50" ref="I654:I669">G654/E654</f>
        <v>0.9432370238283344</v>
      </c>
      <c r="J654" s="132"/>
    </row>
    <row r="655" spans="1:10" ht="27">
      <c r="A655" s="217"/>
      <c r="B655" s="199" t="s">
        <v>306</v>
      </c>
      <c r="C655" s="200"/>
      <c r="D655" s="201">
        <v>14404.72</v>
      </c>
      <c r="E655" s="201">
        <v>7794.14</v>
      </c>
      <c r="F655" s="201">
        <v>5844.17</v>
      </c>
      <c r="G655" s="201">
        <v>5844.17</v>
      </c>
      <c r="H655" s="2">
        <f t="shared" si="48"/>
        <v>-1949.9700000000003</v>
      </c>
      <c r="I655" s="10">
        <f t="shared" si="50"/>
        <v>0.7498158873204741</v>
      </c>
      <c r="J655" s="92"/>
    </row>
    <row r="656" spans="1:10" ht="27">
      <c r="A656" s="217"/>
      <c r="B656" s="199" t="s">
        <v>307</v>
      </c>
      <c r="C656" s="200"/>
      <c r="D656" s="201">
        <v>192315.7</v>
      </c>
      <c r="E656" s="201">
        <v>116610.28</v>
      </c>
      <c r="F656" s="201">
        <v>109817.18</v>
      </c>
      <c r="G656" s="201">
        <v>109817.18</v>
      </c>
      <c r="H656" s="2">
        <f t="shared" si="48"/>
        <v>-6793.100000000006</v>
      </c>
      <c r="I656" s="10">
        <f t="shared" si="50"/>
        <v>0.9417452732297701</v>
      </c>
      <c r="J656" s="76"/>
    </row>
    <row r="657" spans="1:10" ht="27">
      <c r="A657" s="218"/>
      <c r="B657" s="199" t="s">
        <v>309</v>
      </c>
      <c r="C657" s="200"/>
      <c r="D657" s="201">
        <v>44748.1</v>
      </c>
      <c r="E657" s="201">
        <v>31345.87</v>
      </c>
      <c r="F657" s="201">
        <v>31248.09</v>
      </c>
      <c r="G657" s="201">
        <v>31248.09</v>
      </c>
      <c r="H657" s="2">
        <f t="shared" si="48"/>
        <v>-97.77999999999884</v>
      </c>
      <c r="I657" s="10">
        <f t="shared" si="50"/>
        <v>0.9968806097900617</v>
      </c>
      <c r="J657" s="76"/>
    </row>
    <row r="658" spans="1:10" ht="112.5">
      <c r="A658" s="217" t="s">
        <v>287</v>
      </c>
      <c r="B658" s="61" t="s">
        <v>328</v>
      </c>
      <c r="C658" s="160"/>
      <c r="D658" s="20">
        <v>60403.9</v>
      </c>
      <c r="E658" s="20">
        <v>32599.45</v>
      </c>
      <c r="F658" s="20">
        <v>29830.1</v>
      </c>
      <c r="G658" s="20">
        <v>29830.1</v>
      </c>
      <c r="H658" s="3">
        <f t="shared" si="48"/>
        <v>-2769.350000000002</v>
      </c>
      <c r="I658" s="6">
        <f t="shared" si="50"/>
        <v>0.9150491802775813</v>
      </c>
      <c r="J658" s="89" t="s">
        <v>43</v>
      </c>
    </row>
    <row r="659" spans="1:10" ht="27">
      <c r="A659" s="217"/>
      <c r="B659" s="61" t="s">
        <v>307</v>
      </c>
      <c r="C659" s="160"/>
      <c r="D659" s="20">
        <v>60403.9</v>
      </c>
      <c r="E659" s="20">
        <v>32599.45</v>
      </c>
      <c r="F659" s="20">
        <v>29830.1</v>
      </c>
      <c r="G659" s="107">
        <v>29830.1</v>
      </c>
      <c r="H659" s="3">
        <f t="shared" si="48"/>
        <v>-2769.350000000002</v>
      </c>
      <c r="I659" s="6">
        <f t="shared" si="50"/>
        <v>0.9150491802775813</v>
      </c>
      <c r="J659" s="76"/>
    </row>
    <row r="660" spans="1:10" ht="135">
      <c r="A660" s="218" t="s">
        <v>415</v>
      </c>
      <c r="B660" s="50" t="s">
        <v>329</v>
      </c>
      <c r="C660" s="156"/>
      <c r="D660" s="20">
        <v>44748.1</v>
      </c>
      <c r="E660" s="20">
        <v>31345.87</v>
      </c>
      <c r="F660" s="20">
        <v>31248.09</v>
      </c>
      <c r="G660" s="20">
        <v>31248.09</v>
      </c>
      <c r="H660" s="3">
        <f t="shared" si="48"/>
        <v>-97.77999999999884</v>
      </c>
      <c r="I660" s="6">
        <f t="shared" si="50"/>
        <v>0.9968806097900617</v>
      </c>
      <c r="J660" s="89" t="s">
        <v>44</v>
      </c>
    </row>
    <row r="661" spans="1:10" ht="27">
      <c r="A661" s="217"/>
      <c r="B661" s="61" t="s">
        <v>309</v>
      </c>
      <c r="C661" s="160"/>
      <c r="D661" s="20">
        <v>44748.1</v>
      </c>
      <c r="E661" s="20">
        <v>31345.87</v>
      </c>
      <c r="F661" s="20">
        <v>31248.09</v>
      </c>
      <c r="G661" s="107">
        <v>31248.09</v>
      </c>
      <c r="H661" s="3">
        <f t="shared" si="48"/>
        <v>-97.77999999999884</v>
      </c>
      <c r="I661" s="6">
        <f t="shared" si="50"/>
        <v>0.9968806097900617</v>
      </c>
      <c r="J661" s="76"/>
    </row>
    <row r="662" spans="1:10" ht="135">
      <c r="A662" s="218" t="s">
        <v>416</v>
      </c>
      <c r="B662" s="50" t="s">
        <v>330</v>
      </c>
      <c r="C662" s="156"/>
      <c r="D662" s="20">
        <v>131434.8</v>
      </c>
      <c r="E662" s="20">
        <v>83574.76</v>
      </c>
      <c r="F662" s="20">
        <v>79551.49</v>
      </c>
      <c r="G662" s="20">
        <v>79551.49</v>
      </c>
      <c r="H662" s="3">
        <f t="shared" si="48"/>
        <v>-4023.2699999999895</v>
      </c>
      <c r="I662" s="6">
        <f t="shared" si="50"/>
        <v>0.9518602267000229</v>
      </c>
      <c r="J662" s="89" t="s">
        <v>45</v>
      </c>
    </row>
    <row r="663" spans="1:10" ht="27">
      <c r="A663" s="218"/>
      <c r="B663" s="61" t="s">
        <v>307</v>
      </c>
      <c r="C663" s="160"/>
      <c r="D663" s="20">
        <v>131434.8</v>
      </c>
      <c r="E663" s="20">
        <v>83574.76</v>
      </c>
      <c r="F663" s="20">
        <v>79551.49</v>
      </c>
      <c r="G663" s="107">
        <v>79551.49</v>
      </c>
      <c r="H663" s="3">
        <f t="shared" si="48"/>
        <v>-4023.2699999999895</v>
      </c>
      <c r="I663" s="6">
        <f t="shared" si="50"/>
        <v>0.9518602267000229</v>
      </c>
      <c r="J663" s="76"/>
    </row>
    <row r="664" spans="1:10" ht="180">
      <c r="A664" s="218" t="s">
        <v>417</v>
      </c>
      <c r="B664" s="50" t="s">
        <v>331</v>
      </c>
      <c r="C664" s="156"/>
      <c r="D664" s="20">
        <v>477</v>
      </c>
      <c r="E664" s="20">
        <v>436.07</v>
      </c>
      <c r="F664" s="20">
        <v>435.59</v>
      </c>
      <c r="G664" s="20">
        <v>435.59</v>
      </c>
      <c r="H664" s="3">
        <f t="shared" si="48"/>
        <v>-0.4800000000000182</v>
      </c>
      <c r="I664" s="6">
        <f t="shared" si="50"/>
        <v>0.9988992592932326</v>
      </c>
      <c r="J664" s="75"/>
    </row>
    <row r="665" spans="1:10" ht="27">
      <c r="A665" s="217"/>
      <c r="B665" s="61" t="s">
        <v>307</v>
      </c>
      <c r="C665" s="160"/>
      <c r="D665" s="20">
        <v>477</v>
      </c>
      <c r="E665" s="20">
        <v>436.07</v>
      </c>
      <c r="F665" s="20">
        <v>435.59</v>
      </c>
      <c r="G665" s="107">
        <v>435.59</v>
      </c>
      <c r="H665" s="3">
        <f t="shared" si="48"/>
        <v>-0.4800000000000182</v>
      </c>
      <c r="I665" s="6">
        <f t="shared" si="50"/>
        <v>0.9988992592932326</v>
      </c>
      <c r="J665" s="76"/>
    </row>
    <row r="666" spans="1:10" ht="142.5" customHeight="1">
      <c r="A666" s="218" t="s">
        <v>418</v>
      </c>
      <c r="B666" s="50" t="s">
        <v>332</v>
      </c>
      <c r="C666" s="156"/>
      <c r="D666" s="20">
        <v>606.35</v>
      </c>
      <c r="E666" s="20">
        <v>377.66</v>
      </c>
      <c r="F666" s="20">
        <v>377.5</v>
      </c>
      <c r="G666" s="107">
        <v>377.5</v>
      </c>
      <c r="H666" s="3">
        <f t="shared" si="48"/>
        <v>-0.160000000000025</v>
      </c>
      <c r="I666" s="6">
        <f t="shared" si="50"/>
        <v>0.999576338505534</v>
      </c>
      <c r="J666" s="89" t="s">
        <v>46</v>
      </c>
    </row>
    <row r="667" spans="1:10" ht="27">
      <c r="A667" s="217"/>
      <c r="B667" s="61" t="s">
        <v>306</v>
      </c>
      <c r="C667" s="160"/>
      <c r="D667" s="20">
        <v>606.35</v>
      </c>
      <c r="E667" s="20">
        <v>377.66</v>
      </c>
      <c r="F667" s="20">
        <v>377.5</v>
      </c>
      <c r="G667" s="107">
        <v>377.5</v>
      </c>
      <c r="H667" s="3">
        <f t="shared" si="48"/>
        <v>-0.160000000000025</v>
      </c>
      <c r="I667" s="6">
        <f t="shared" si="50"/>
        <v>0.999576338505534</v>
      </c>
      <c r="J667" s="76"/>
    </row>
    <row r="668" spans="1:10" ht="90">
      <c r="A668" s="218" t="s">
        <v>419</v>
      </c>
      <c r="B668" s="50" t="s">
        <v>327</v>
      </c>
      <c r="C668" s="156"/>
      <c r="D668" s="20">
        <v>12486.58</v>
      </c>
      <c r="E668" s="20">
        <v>6163.88</v>
      </c>
      <c r="F668" s="20">
        <v>5466.67</v>
      </c>
      <c r="G668" s="107">
        <v>5466.67</v>
      </c>
      <c r="H668" s="3">
        <f t="shared" si="48"/>
        <v>-697.21</v>
      </c>
      <c r="I668" s="6">
        <f t="shared" si="50"/>
        <v>0.8868878044348689</v>
      </c>
      <c r="J668" s="19" t="s">
        <v>47</v>
      </c>
    </row>
    <row r="669" spans="1:10" ht="27">
      <c r="A669" s="218"/>
      <c r="B669" s="50" t="s">
        <v>306</v>
      </c>
      <c r="C669" s="156"/>
      <c r="D669" s="20">
        <v>12486.58</v>
      </c>
      <c r="E669" s="20">
        <v>6163.88</v>
      </c>
      <c r="F669" s="20">
        <v>5466.67</v>
      </c>
      <c r="G669" s="107">
        <v>5466.67</v>
      </c>
      <c r="H669" s="3">
        <f t="shared" si="48"/>
        <v>-697.21</v>
      </c>
      <c r="I669" s="6">
        <f t="shared" si="50"/>
        <v>0.8868878044348689</v>
      </c>
      <c r="J669" s="76"/>
    </row>
    <row r="670" spans="1:10" ht="27">
      <c r="A670" s="218"/>
      <c r="B670" s="61" t="s">
        <v>306</v>
      </c>
      <c r="C670" s="160"/>
      <c r="D670" s="20">
        <v>0</v>
      </c>
      <c r="E670" s="20">
        <v>0</v>
      </c>
      <c r="F670" s="20">
        <v>0</v>
      </c>
      <c r="G670" s="107">
        <v>0</v>
      </c>
      <c r="H670" s="3">
        <f t="shared" si="48"/>
        <v>0</v>
      </c>
      <c r="I670" s="6"/>
      <c r="J670" s="76"/>
    </row>
    <row r="671" spans="1:10" ht="240.75" customHeight="1">
      <c r="A671" s="219" t="s">
        <v>420</v>
      </c>
      <c r="B671" s="50" t="s">
        <v>326</v>
      </c>
      <c r="C671" s="156"/>
      <c r="D671" s="20">
        <v>1252.6</v>
      </c>
      <c r="E671" s="20">
        <v>1252.6</v>
      </c>
      <c r="F671" s="20">
        <v>0</v>
      </c>
      <c r="G671" s="20">
        <v>0</v>
      </c>
      <c r="H671" s="3">
        <f t="shared" si="48"/>
        <v>-1252.6</v>
      </c>
      <c r="I671" s="6">
        <f>G671/E671</f>
        <v>0</v>
      </c>
      <c r="J671" s="76" t="s">
        <v>259</v>
      </c>
    </row>
    <row r="672" spans="1:10" ht="27">
      <c r="A672" s="215"/>
      <c r="B672" s="50" t="s">
        <v>306</v>
      </c>
      <c r="C672" s="156"/>
      <c r="D672" s="20">
        <v>1252.6</v>
      </c>
      <c r="E672" s="20">
        <v>1252.6</v>
      </c>
      <c r="F672" s="20">
        <v>0</v>
      </c>
      <c r="G672" s="20">
        <v>0</v>
      </c>
      <c r="H672" s="3">
        <f t="shared" si="48"/>
        <v>-1252.6</v>
      </c>
      <c r="I672" s="6">
        <f>G672/E672</f>
        <v>0</v>
      </c>
      <c r="J672" s="76"/>
    </row>
    <row r="673" spans="1:10" ht="139.5" customHeight="1">
      <c r="A673" s="219" t="s">
        <v>421</v>
      </c>
      <c r="B673" s="50" t="s">
        <v>158</v>
      </c>
      <c r="C673" s="156"/>
      <c r="D673" s="20">
        <v>59.19</v>
      </c>
      <c r="E673" s="20">
        <v>0</v>
      </c>
      <c r="F673" s="20">
        <v>0</v>
      </c>
      <c r="G673" s="20">
        <v>0</v>
      </c>
      <c r="H673" s="3">
        <f t="shared" si="48"/>
        <v>0</v>
      </c>
      <c r="I673" s="6"/>
      <c r="J673" s="76" t="s">
        <v>46</v>
      </c>
    </row>
    <row r="674" spans="1:10" ht="27">
      <c r="A674" s="219"/>
      <c r="B674" s="50" t="s">
        <v>306</v>
      </c>
      <c r="C674" s="156"/>
      <c r="D674" s="20">
        <v>59.19</v>
      </c>
      <c r="E674" s="20">
        <v>0</v>
      </c>
      <c r="F674" s="20">
        <v>0</v>
      </c>
      <c r="G674" s="20">
        <v>0</v>
      </c>
      <c r="H674" s="3">
        <f t="shared" si="48"/>
        <v>0</v>
      </c>
      <c r="I674" s="6"/>
      <c r="J674" s="76"/>
    </row>
    <row r="675" spans="1:10" ht="27">
      <c r="A675" s="46"/>
      <c r="B675" s="17"/>
      <c r="C675" s="67"/>
      <c r="D675" s="3"/>
      <c r="E675" s="3"/>
      <c r="F675" s="3"/>
      <c r="G675" s="3"/>
      <c r="H675" s="3"/>
      <c r="I675" s="6"/>
      <c r="J675" s="1"/>
    </row>
    <row r="676" spans="1:10" ht="90">
      <c r="A676" s="220" t="s">
        <v>543</v>
      </c>
      <c r="B676" s="33" t="s">
        <v>221</v>
      </c>
      <c r="C676" s="161"/>
      <c r="D676" s="133">
        <v>25060.037</v>
      </c>
      <c r="E676" s="133">
        <v>5780.36051</v>
      </c>
      <c r="F676" s="133">
        <v>5618.837</v>
      </c>
      <c r="G676" s="133">
        <v>5618.83748</v>
      </c>
      <c r="H676" s="31">
        <f aca="true" t="shared" si="51" ref="H676:H694">G676-E676</f>
        <v>-161.5230300000003</v>
      </c>
      <c r="I676" s="127">
        <f>G676/E676</f>
        <v>0.9720565819864408</v>
      </c>
      <c r="J676" s="134"/>
    </row>
    <row r="677" spans="1:10" ht="27">
      <c r="A677" s="221"/>
      <c r="B677" s="186" t="s">
        <v>306</v>
      </c>
      <c r="C677" s="187"/>
      <c r="D677" s="188">
        <v>25060.037</v>
      </c>
      <c r="E677" s="188">
        <v>5780.36051</v>
      </c>
      <c r="F677" s="188">
        <v>5618.837</v>
      </c>
      <c r="G677" s="188">
        <v>5618.83748</v>
      </c>
      <c r="H677" s="2">
        <f t="shared" si="51"/>
        <v>-161.5230300000003</v>
      </c>
      <c r="I677" s="10">
        <f>G677/E677</f>
        <v>0.9720565819864408</v>
      </c>
      <c r="J677" s="79"/>
    </row>
    <row r="678" spans="1:10" ht="67.5">
      <c r="A678" s="222" t="s">
        <v>356</v>
      </c>
      <c r="B678" s="189" t="s">
        <v>160</v>
      </c>
      <c r="C678" s="190"/>
      <c r="D678" s="191">
        <v>1559.792</v>
      </c>
      <c r="E678" s="191">
        <v>65</v>
      </c>
      <c r="F678" s="191">
        <v>65</v>
      </c>
      <c r="G678" s="191">
        <v>65</v>
      </c>
      <c r="H678" s="102">
        <f t="shared" si="51"/>
        <v>0</v>
      </c>
      <c r="I678" s="166">
        <f>G678/E678</f>
        <v>1</v>
      </c>
      <c r="J678" s="192"/>
    </row>
    <row r="679" spans="1:10" ht="90">
      <c r="A679" s="223" t="s">
        <v>287</v>
      </c>
      <c r="B679" s="58" t="s">
        <v>323</v>
      </c>
      <c r="C679" s="162"/>
      <c r="D679" s="114">
        <v>1438.201</v>
      </c>
      <c r="E679" s="114">
        <v>65</v>
      </c>
      <c r="F679" s="114">
        <v>65</v>
      </c>
      <c r="G679" s="114">
        <v>65</v>
      </c>
      <c r="H679" s="3">
        <f t="shared" si="51"/>
        <v>0</v>
      </c>
      <c r="I679" s="6">
        <f>G679/E679</f>
        <v>1</v>
      </c>
      <c r="J679" s="79"/>
    </row>
    <row r="680" spans="1:10" ht="45">
      <c r="A680" s="223" t="s">
        <v>415</v>
      </c>
      <c r="B680" s="58" t="s">
        <v>324</v>
      </c>
      <c r="C680" s="162"/>
      <c r="D680" s="114">
        <v>121.591</v>
      </c>
      <c r="E680" s="114">
        <v>0</v>
      </c>
      <c r="F680" s="114">
        <v>0</v>
      </c>
      <c r="G680" s="114">
        <v>0</v>
      </c>
      <c r="H680" s="3">
        <f t="shared" si="51"/>
        <v>0</v>
      </c>
      <c r="I680" s="6"/>
      <c r="J680" s="79"/>
    </row>
    <row r="681" spans="1:10" ht="90">
      <c r="A681" s="222" t="s">
        <v>366</v>
      </c>
      <c r="B681" s="189" t="s">
        <v>162</v>
      </c>
      <c r="C681" s="190"/>
      <c r="D681" s="191">
        <v>11000</v>
      </c>
      <c r="E681" s="191">
        <v>83.09051</v>
      </c>
      <c r="F681" s="191">
        <v>83.09051</v>
      </c>
      <c r="G681" s="191">
        <v>83.09051</v>
      </c>
      <c r="H681" s="102">
        <f t="shared" si="51"/>
        <v>0</v>
      </c>
      <c r="I681" s="166">
        <f>G681/E681</f>
        <v>1</v>
      </c>
      <c r="J681" s="193"/>
    </row>
    <row r="682" spans="1:10" ht="94.5" customHeight="1">
      <c r="A682" s="223" t="s">
        <v>416</v>
      </c>
      <c r="B682" s="58" t="s">
        <v>325</v>
      </c>
      <c r="C682" s="162"/>
      <c r="D682" s="114">
        <v>11000</v>
      </c>
      <c r="E682" s="114">
        <v>83.09051</v>
      </c>
      <c r="F682" s="114">
        <v>83.09051</v>
      </c>
      <c r="G682" s="114">
        <v>83.09051</v>
      </c>
      <c r="H682" s="3">
        <f t="shared" si="51"/>
        <v>0</v>
      </c>
      <c r="I682" s="6">
        <f>G682/E682</f>
        <v>1</v>
      </c>
      <c r="J682" s="78" t="s">
        <v>314</v>
      </c>
    </row>
    <row r="683" spans="1:10" ht="135">
      <c r="A683" s="222" t="s">
        <v>367</v>
      </c>
      <c r="B683" s="189" t="s">
        <v>161</v>
      </c>
      <c r="C683" s="190"/>
      <c r="D683" s="191">
        <v>12500.245</v>
      </c>
      <c r="E683" s="191">
        <v>5632.27</v>
      </c>
      <c r="F683" s="191">
        <v>5470.74697</v>
      </c>
      <c r="G683" s="191">
        <v>5470.74697</v>
      </c>
      <c r="H683" s="102">
        <f t="shared" si="51"/>
        <v>-161.5230300000003</v>
      </c>
      <c r="I683" s="166">
        <f>G683/E683</f>
        <v>0.9713218595699424</v>
      </c>
      <c r="J683" s="193"/>
    </row>
    <row r="684" spans="1:10" ht="61.5" customHeight="1">
      <c r="A684" s="223" t="s">
        <v>417</v>
      </c>
      <c r="B684" s="58" t="s">
        <v>322</v>
      </c>
      <c r="C684" s="162"/>
      <c r="D684" s="114">
        <v>12500.245</v>
      </c>
      <c r="E684" s="114">
        <v>5632.27</v>
      </c>
      <c r="F684" s="114">
        <v>5470.74697</v>
      </c>
      <c r="G684" s="114">
        <v>5470.74697</v>
      </c>
      <c r="H684" s="3">
        <f t="shared" si="51"/>
        <v>-161.5230300000003</v>
      </c>
      <c r="I684" s="6">
        <f>G684/E684</f>
        <v>0.9713218595699424</v>
      </c>
      <c r="J684" s="78"/>
    </row>
    <row r="685" spans="1:10" ht="21" customHeight="1">
      <c r="A685" s="46"/>
      <c r="B685" s="17"/>
      <c r="C685" s="67"/>
      <c r="D685" s="3"/>
      <c r="E685" s="3"/>
      <c r="F685" s="3"/>
      <c r="G685" s="3"/>
      <c r="H685" s="3">
        <f t="shared" si="51"/>
        <v>0</v>
      </c>
      <c r="I685" s="6"/>
      <c r="J685" s="1"/>
    </row>
    <row r="686" spans="1:10" ht="112.5">
      <c r="A686" s="135" t="s">
        <v>544</v>
      </c>
      <c r="B686" s="136" t="s">
        <v>176</v>
      </c>
      <c r="C686" s="163"/>
      <c r="D686" s="137">
        <v>8185.6</v>
      </c>
      <c r="E686" s="137">
        <v>7808.3</v>
      </c>
      <c r="F686" s="137">
        <v>9445.6</v>
      </c>
      <c r="G686" s="137">
        <v>9445.6</v>
      </c>
      <c r="H686" s="31">
        <f t="shared" si="51"/>
        <v>1637.3000000000002</v>
      </c>
      <c r="I686" s="127">
        <f aca="true" t="shared" si="52" ref="I686:I694">G686/E686</f>
        <v>1.2096871277999053</v>
      </c>
      <c r="J686" s="138"/>
    </row>
    <row r="687" spans="1:10" ht="27">
      <c r="A687" s="59"/>
      <c r="B687" s="60" t="s">
        <v>306</v>
      </c>
      <c r="C687" s="164"/>
      <c r="D687" s="32">
        <v>950.4</v>
      </c>
      <c r="E687" s="32">
        <v>950.4</v>
      </c>
      <c r="F687" s="32">
        <v>950.4</v>
      </c>
      <c r="G687" s="32">
        <v>950.4</v>
      </c>
      <c r="H687" s="2">
        <f t="shared" si="51"/>
        <v>0</v>
      </c>
      <c r="I687" s="10">
        <f t="shared" si="52"/>
        <v>1</v>
      </c>
      <c r="J687" s="26"/>
    </row>
    <row r="688" spans="1:10" ht="27">
      <c r="A688" s="59"/>
      <c r="B688" s="60" t="s">
        <v>672</v>
      </c>
      <c r="C688" s="164"/>
      <c r="D688" s="32">
        <v>7235.2</v>
      </c>
      <c r="E688" s="32">
        <v>6857.9</v>
      </c>
      <c r="F688" s="32">
        <v>8495.2</v>
      </c>
      <c r="G688" s="32">
        <v>8495.2</v>
      </c>
      <c r="H688" s="2">
        <f t="shared" si="51"/>
        <v>1637.300000000001</v>
      </c>
      <c r="I688" s="10">
        <f t="shared" si="52"/>
        <v>1.238746555067878</v>
      </c>
      <c r="J688" s="26"/>
    </row>
    <row r="689" spans="1:10" ht="166.5" customHeight="1">
      <c r="A689" s="59" t="s">
        <v>287</v>
      </c>
      <c r="B689" s="57" t="s">
        <v>159</v>
      </c>
      <c r="C689" s="165"/>
      <c r="D689" s="107">
        <v>950.4</v>
      </c>
      <c r="E689" s="107">
        <v>950.4</v>
      </c>
      <c r="F689" s="107">
        <v>950.4</v>
      </c>
      <c r="G689" s="107">
        <v>950.4</v>
      </c>
      <c r="H689" s="3">
        <f t="shared" si="51"/>
        <v>0</v>
      </c>
      <c r="I689" s="6">
        <f t="shared" si="52"/>
        <v>1</v>
      </c>
      <c r="J689" s="26" t="s">
        <v>178</v>
      </c>
    </row>
    <row r="690" spans="1:10" ht="27">
      <c r="A690" s="59"/>
      <c r="B690" s="57" t="s">
        <v>306</v>
      </c>
      <c r="C690" s="165"/>
      <c r="D690" s="107">
        <v>950.4</v>
      </c>
      <c r="E690" s="107">
        <v>950.4</v>
      </c>
      <c r="F690" s="107">
        <v>950.4</v>
      </c>
      <c r="G690" s="107">
        <v>950.4</v>
      </c>
      <c r="H690" s="3">
        <f t="shared" si="51"/>
        <v>0</v>
      </c>
      <c r="I690" s="6">
        <f t="shared" si="52"/>
        <v>1</v>
      </c>
      <c r="J690" s="26"/>
    </row>
    <row r="691" spans="1:10" ht="45">
      <c r="A691" s="59" t="s">
        <v>415</v>
      </c>
      <c r="B691" s="57" t="s">
        <v>177</v>
      </c>
      <c r="C691" s="165"/>
      <c r="D691" s="107">
        <v>235.2</v>
      </c>
      <c r="E691" s="107">
        <v>176.4</v>
      </c>
      <c r="F691" s="107">
        <v>176.4</v>
      </c>
      <c r="G691" s="107">
        <v>176.4</v>
      </c>
      <c r="H691" s="3">
        <f t="shared" si="51"/>
        <v>0</v>
      </c>
      <c r="I691" s="6">
        <f t="shared" si="52"/>
        <v>1</v>
      </c>
      <c r="J691" s="26"/>
    </row>
    <row r="692" spans="1:10" ht="27">
      <c r="A692" s="59"/>
      <c r="B692" s="57" t="s">
        <v>672</v>
      </c>
      <c r="C692" s="165"/>
      <c r="D692" s="107">
        <v>235.2</v>
      </c>
      <c r="E692" s="107">
        <v>176.4</v>
      </c>
      <c r="F692" s="107">
        <v>176.4</v>
      </c>
      <c r="G692" s="107">
        <v>176.4</v>
      </c>
      <c r="H692" s="3">
        <f t="shared" si="51"/>
        <v>0</v>
      </c>
      <c r="I692" s="6">
        <f t="shared" si="52"/>
        <v>1</v>
      </c>
      <c r="J692" s="26"/>
    </row>
    <row r="693" spans="1:10" ht="112.5" customHeight="1">
      <c r="A693" s="59" t="s">
        <v>416</v>
      </c>
      <c r="B693" s="57" t="s">
        <v>215</v>
      </c>
      <c r="C693" s="165"/>
      <c r="D693" s="107">
        <v>7000</v>
      </c>
      <c r="E693" s="107">
        <v>7000</v>
      </c>
      <c r="F693" s="107">
        <v>8318.8</v>
      </c>
      <c r="G693" s="107">
        <v>8318.8</v>
      </c>
      <c r="H693" s="3">
        <f t="shared" si="51"/>
        <v>1318.7999999999993</v>
      </c>
      <c r="I693" s="6">
        <f t="shared" si="52"/>
        <v>1.1884</v>
      </c>
      <c r="J693" s="26"/>
    </row>
    <row r="694" spans="1:10" ht="27">
      <c r="A694" s="59"/>
      <c r="B694" s="57" t="s">
        <v>672</v>
      </c>
      <c r="C694" s="165"/>
      <c r="D694" s="107">
        <v>7000</v>
      </c>
      <c r="E694" s="107">
        <v>7000</v>
      </c>
      <c r="F694" s="107">
        <v>8318.8</v>
      </c>
      <c r="G694" s="107">
        <v>8318.8</v>
      </c>
      <c r="H694" s="3">
        <f t="shared" si="51"/>
        <v>1318.7999999999993</v>
      </c>
      <c r="I694" s="6">
        <f t="shared" si="52"/>
        <v>1.1884</v>
      </c>
      <c r="J694" s="26"/>
    </row>
    <row r="695" spans="1:10" ht="27">
      <c r="A695" s="46"/>
      <c r="B695" s="17"/>
      <c r="C695" s="67"/>
      <c r="D695" s="3"/>
      <c r="E695" s="3"/>
      <c r="F695" s="3"/>
      <c r="G695" s="3"/>
      <c r="H695" s="3"/>
      <c r="I695" s="6"/>
      <c r="J695" s="1"/>
    </row>
    <row r="696" spans="1:10" ht="112.5">
      <c r="A696" s="216" t="s">
        <v>545</v>
      </c>
      <c r="B696" s="95" t="s">
        <v>222</v>
      </c>
      <c r="C696" s="152"/>
      <c r="D696" s="108">
        <f>D697+D698</f>
        <v>55424.12</v>
      </c>
      <c r="E696" s="108">
        <f>E697+E698</f>
        <v>8102.65</v>
      </c>
      <c r="F696" s="108">
        <f>F697+F698</f>
        <v>2316.24</v>
      </c>
      <c r="G696" s="108">
        <f>G697+G698</f>
        <v>2316.24</v>
      </c>
      <c r="H696" s="31">
        <f aca="true" t="shared" si="53" ref="H696:H711">G696-E696</f>
        <v>-5786.41</v>
      </c>
      <c r="I696" s="127">
        <f>G696/E696</f>
        <v>0.28586203279174094</v>
      </c>
      <c r="J696" s="5"/>
    </row>
    <row r="697" spans="1:10" ht="27">
      <c r="A697" s="217"/>
      <c r="B697" s="97" t="s">
        <v>307</v>
      </c>
      <c r="C697" s="153"/>
      <c r="D697" s="201">
        <v>37494.4</v>
      </c>
      <c r="E697" s="110">
        <v>6819.24</v>
      </c>
      <c r="F697" s="110">
        <v>1305.46</v>
      </c>
      <c r="G697" s="110">
        <v>1305.46</v>
      </c>
      <c r="H697" s="2">
        <f t="shared" si="53"/>
        <v>-5513.78</v>
      </c>
      <c r="I697" s="10">
        <f>G697/E697</f>
        <v>0.1914377555270089</v>
      </c>
      <c r="J697" s="1"/>
    </row>
    <row r="698" spans="1:10" ht="27">
      <c r="A698" s="217"/>
      <c r="B698" s="97" t="s">
        <v>306</v>
      </c>
      <c r="C698" s="153"/>
      <c r="D698" s="110">
        <v>17929.72</v>
      </c>
      <c r="E698" s="110">
        <v>1283.41</v>
      </c>
      <c r="F698" s="110">
        <v>1010.78</v>
      </c>
      <c r="G698" s="110">
        <v>1010.78</v>
      </c>
      <c r="H698" s="2">
        <f t="shared" si="53"/>
        <v>-272.6300000000001</v>
      </c>
      <c r="I698" s="10">
        <f>G698/E698</f>
        <v>0.7875737293616225</v>
      </c>
      <c r="J698" s="1"/>
    </row>
    <row r="699" spans="1:10" ht="90">
      <c r="A699" s="217">
        <v>1</v>
      </c>
      <c r="B699" s="61" t="s">
        <v>317</v>
      </c>
      <c r="C699" s="160" t="s">
        <v>179</v>
      </c>
      <c r="D699" s="112">
        <v>2949.61</v>
      </c>
      <c r="E699" s="112">
        <v>0</v>
      </c>
      <c r="F699" s="112">
        <v>0</v>
      </c>
      <c r="G699" s="112">
        <v>0</v>
      </c>
      <c r="H699" s="3">
        <f t="shared" si="53"/>
        <v>0</v>
      </c>
      <c r="I699" s="6"/>
      <c r="J699" s="1"/>
    </row>
    <row r="700" spans="1:10" ht="27">
      <c r="A700" s="218"/>
      <c r="B700" s="56" t="s">
        <v>306</v>
      </c>
      <c r="C700" s="68"/>
      <c r="D700" s="109">
        <v>2949.61</v>
      </c>
      <c r="E700" s="109">
        <v>0</v>
      </c>
      <c r="F700" s="109">
        <v>0</v>
      </c>
      <c r="G700" s="109">
        <v>0</v>
      </c>
      <c r="H700" s="3">
        <f t="shared" si="53"/>
        <v>0</v>
      </c>
      <c r="I700" s="6"/>
      <c r="J700" s="1"/>
    </row>
    <row r="701" spans="1:10" ht="45">
      <c r="A701" s="217">
        <v>2</v>
      </c>
      <c r="B701" s="96" t="s">
        <v>318</v>
      </c>
      <c r="C701" s="160" t="s">
        <v>179</v>
      </c>
      <c r="D701" s="109">
        <v>300</v>
      </c>
      <c r="E701" s="109">
        <v>300</v>
      </c>
      <c r="F701" s="109">
        <v>300</v>
      </c>
      <c r="G701" s="112">
        <v>300</v>
      </c>
      <c r="H701" s="3">
        <f t="shared" si="53"/>
        <v>0</v>
      </c>
      <c r="I701" s="6">
        <f aca="true" t="shared" si="54" ref="I701:I709">G701/E701</f>
        <v>1</v>
      </c>
      <c r="J701" s="1"/>
    </row>
    <row r="702" spans="1:10" ht="27">
      <c r="A702" s="218"/>
      <c r="B702" s="56" t="s">
        <v>306</v>
      </c>
      <c r="C702" s="68"/>
      <c r="D702" s="20">
        <v>300</v>
      </c>
      <c r="E702" s="20">
        <v>300</v>
      </c>
      <c r="F702" s="20">
        <v>300</v>
      </c>
      <c r="G702" s="20">
        <v>300</v>
      </c>
      <c r="H702" s="3">
        <f t="shared" si="53"/>
        <v>0</v>
      </c>
      <c r="I702" s="6">
        <f t="shared" si="54"/>
        <v>1</v>
      </c>
      <c r="J702" s="1"/>
    </row>
    <row r="703" spans="1:10" ht="67.5">
      <c r="A703" s="217">
        <v>3</v>
      </c>
      <c r="B703" s="61" t="s">
        <v>319</v>
      </c>
      <c r="C703" s="160" t="s">
        <v>179</v>
      </c>
      <c r="D703" s="20">
        <v>12350.66</v>
      </c>
      <c r="E703" s="109">
        <v>120</v>
      </c>
      <c r="F703" s="109">
        <v>0</v>
      </c>
      <c r="G703" s="112">
        <v>0</v>
      </c>
      <c r="H703" s="3">
        <f t="shared" si="53"/>
        <v>-120</v>
      </c>
      <c r="I703" s="6">
        <f t="shared" si="54"/>
        <v>0</v>
      </c>
      <c r="J703" s="1" t="s">
        <v>267</v>
      </c>
    </row>
    <row r="704" spans="1:10" ht="27">
      <c r="A704" s="218"/>
      <c r="B704" s="56" t="s">
        <v>306</v>
      </c>
      <c r="C704" s="68"/>
      <c r="D704" s="20">
        <v>12350.66</v>
      </c>
      <c r="E704" s="109">
        <v>120</v>
      </c>
      <c r="F704" s="109">
        <v>0</v>
      </c>
      <c r="G704" s="109">
        <v>0</v>
      </c>
      <c r="H704" s="3">
        <f t="shared" si="53"/>
        <v>-120</v>
      </c>
      <c r="I704" s="6">
        <f t="shared" si="54"/>
        <v>0</v>
      </c>
      <c r="J704" s="1"/>
    </row>
    <row r="705" spans="1:10" ht="90">
      <c r="A705" s="217">
        <v>4</v>
      </c>
      <c r="B705" s="61" t="s">
        <v>321</v>
      </c>
      <c r="C705" s="160" t="s">
        <v>179</v>
      </c>
      <c r="D705" s="107">
        <v>724.23</v>
      </c>
      <c r="E705" s="20">
        <v>724.23</v>
      </c>
      <c r="F705" s="20">
        <v>684.14</v>
      </c>
      <c r="G705" s="104">
        <v>684.14</v>
      </c>
      <c r="H705" s="3">
        <f t="shared" si="53"/>
        <v>-40.09000000000003</v>
      </c>
      <c r="I705" s="6">
        <f t="shared" si="54"/>
        <v>0.9446446570840754</v>
      </c>
      <c r="J705" s="1"/>
    </row>
    <row r="706" spans="1:10" ht="27">
      <c r="A706" s="218"/>
      <c r="B706" s="56" t="s">
        <v>306</v>
      </c>
      <c r="C706" s="68"/>
      <c r="D706" s="107">
        <v>724.23</v>
      </c>
      <c r="E706" s="20">
        <v>724.23</v>
      </c>
      <c r="F706" s="20">
        <v>684.14</v>
      </c>
      <c r="G706" s="20">
        <v>684.14</v>
      </c>
      <c r="H706" s="3">
        <f t="shared" si="53"/>
        <v>-40.09000000000003</v>
      </c>
      <c r="I706" s="6">
        <f t="shared" si="54"/>
        <v>0.9446446570840754</v>
      </c>
      <c r="J706" s="1"/>
    </row>
    <row r="707" spans="1:10" ht="76.5" customHeight="1">
      <c r="A707" s="218">
        <v>5</v>
      </c>
      <c r="B707" s="50" t="s">
        <v>180</v>
      </c>
      <c r="C707" s="156" t="s">
        <v>179</v>
      </c>
      <c r="D707" s="107">
        <v>38259.62</v>
      </c>
      <c r="E707" s="20">
        <v>6958.42</v>
      </c>
      <c r="F707" s="20">
        <v>1332.1</v>
      </c>
      <c r="G707" s="20">
        <v>1332.1</v>
      </c>
      <c r="H707" s="3">
        <f t="shared" si="53"/>
        <v>-5626.32</v>
      </c>
      <c r="I707" s="6">
        <f t="shared" si="54"/>
        <v>0.1914371365913526</v>
      </c>
      <c r="J707" s="1"/>
    </row>
    <row r="708" spans="1:10" ht="27">
      <c r="A708" s="218"/>
      <c r="B708" s="56" t="s">
        <v>306</v>
      </c>
      <c r="C708" s="68"/>
      <c r="D708" s="107">
        <v>765.22</v>
      </c>
      <c r="E708" s="20">
        <v>139.18</v>
      </c>
      <c r="F708" s="20">
        <v>26.64</v>
      </c>
      <c r="G708" s="20">
        <v>26.64</v>
      </c>
      <c r="H708" s="3">
        <f t="shared" si="53"/>
        <v>-112.54</v>
      </c>
      <c r="I708" s="6">
        <f t="shared" si="54"/>
        <v>0.19140681132346601</v>
      </c>
      <c r="J708" s="1"/>
    </row>
    <row r="709" spans="1:10" ht="27">
      <c r="A709" s="215"/>
      <c r="B709" s="50" t="s">
        <v>307</v>
      </c>
      <c r="C709" s="156"/>
      <c r="D709" s="20">
        <v>37494.4</v>
      </c>
      <c r="E709" s="20">
        <v>6819.24</v>
      </c>
      <c r="F709" s="20">
        <v>1305.46</v>
      </c>
      <c r="G709" s="20">
        <v>1305.46</v>
      </c>
      <c r="H709" s="3">
        <f t="shared" si="53"/>
        <v>-5513.78</v>
      </c>
      <c r="I709" s="6">
        <f t="shared" si="54"/>
        <v>0.1914377555270089</v>
      </c>
      <c r="J709" s="1"/>
    </row>
    <row r="710" spans="1:10" ht="67.5">
      <c r="A710" s="219">
        <v>6</v>
      </c>
      <c r="B710" s="50" t="s">
        <v>181</v>
      </c>
      <c r="C710" s="156"/>
      <c r="D710" s="104">
        <v>840</v>
      </c>
      <c r="E710" s="104">
        <v>0</v>
      </c>
      <c r="F710" s="104">
        <v>0</v>
      </c>
      <c r="G710" s="104"/>
      <c r="H710" s="3">
        <f t="shared" si="53"/>
        <v>0</v>
      </c>
      <c r="I710" s="6"/>
      <c r="J710" s="1" t="s">
        <v>268</v>
      </c>
    </row>
    <row r="711" spans="1:10" ht="27">
      <c r="A711" s="219"/>
      <c r="B711" s="50" t="s">
        <v>306</v>
      </c>
      <c r="C711" s="156"/>
      <c r="D711" s="104">
        <v>840</v>
      </c>
      <c r="E711" s="104"/>
      <c r="F711" s="104">
        <v>0</v>
      </c>
      <c r="G711" s="104"/>
      <c r="H711" s="3">
        <f t="shared" si="53"/>
        <v>0</v>
      </c>
      <c r="I711" s="6"/>
      <c r="J711" s="1"/>
    </row>
    <row r="712" spans="1:10" ht="27">
      <c r="A712" s="46"/>
      <c r="B712" s="17"/>
      <c r="C712" s="67"/>
      <c r="D712" s="3"/>
      <c r="E712" s="3"/>
      <c r="F712" s="3"/>
      <c r="G712" s="3"/>
      <c r="H712" s="3"/>
      <c r="I712" s="6"/>
      <c r="J712" s="1"/>
    </row>
    <row r="713" spans="1:10" ht="37.5" customHeight="1">
      <c r="A713" s="116"/>
      <c r="B713" s="237" t="s">
        <v>257</v>
      </c>
      <c r="C713" s="117"/>
      <c r="D713" s="32">
        <f>D714+D719</f>
        <v>5183439.8704</v>
      </c>
      <c r="E713" s="32">
        <f>E714+E719</f>
        <v>2117106.32744</v>
      </c>
      <c r="F713" s="32">
        <f>F714+F719</f>
        <v>2040410.4155100004</v>
      </c>
      <c r="G713" s="32">
        <f>G714+G719</f>
        <v>2025470.3459900003</v>
      </c>
      <c r="H713" s="2">
        <f aca="true" t="shared" si="55" ref="H713:H719">G713-E713</f>
        <v>-91635.98144999985</v>
      </c>
      <c r="I713" s="10">
        <f>G713/E713</f>
        <v>0.9567164009373087</v>
      </c>
      <c r="J713" s="1"/>
    </row>
    <row r="714" spans="1:10" ht="39" customHeight="1">
      <c r="A714" s="116"/>
      <c r="B714" s="238" t="s">
        <v>255</v>
      </c>
      <c r="C714" s="118"/>
      <c r="D714" s="32">
        <f>D715+D716+D717+D718</f>
        <v>5022541.0554</v>
      </c>
      <c r="E714" s="32">
        <f>E715+E716+E717+E718</f>
        <v>2033416.6204400002</v>
      </c>
      <c r="F714" s="32">
        <f>F715+F716+F717+F718</f>
        <v>1955083.4085100004</v>
      </c>
      <c r="G714" s="32">
        <f>G715+G716+G717+G718</f>
        <v>1940143.3389900003</v>
      </c>
      <c r="H714" s="2">
        <f t="shared" si="55"/>
        <v>-93273.2814499999</v>
      </c>
      <c r="I714" s="10">
        <f>G714/E714</f>
        <v>0.9541297732533449</v>
      </c>
      <c r="J714" s="1"/>
    </row>
    <row r="715" spans="1:10" ht="27">
      <c r="A715" s="116"/>
      <c r="B715" s="237" t="s">
        <v>410</v>
      </c>
      <c r="C715" s="117"/>
      <c r="D715" s="32">
        <f>D12+D38+D125+D169+D199+D247+D283+D439+D461+D470+D532+D628+D655+D677+D687+D698</f>
        <v>2266769.5654</v>
      </c>
      <c r="E715" s="32">
        <f>E12+E38+E125+E169+E199+E247+E283+E439+E461+E470+E532+E628+E655+E677+E687+E698</f>
        <v>945501.2485500003</v>
      </c>
      <c r="F715" s="32">
        <f>F12+F38+F125+F169+F199+F247+F283+F439+F461+F470+F532+F628+F655+F677+F687+F698</f>
        <v>907629.2713100002</v>
      </c>
      <c r="G715" s="32">
        <f>G12+G38+G125+G169+G199+G247+G283+G439+G461+G470+G532+G628+G655+G677+G687+G698</f>
        <v>902779.2017900002</v>
      </c>
      <c r="H715" s="2">
        <f t="shared" si="55"/>
        <v>-42722.046760000056</v>
      </c>
      <c r="I715" s="10">
        <f>G715/E715</f>
        <v>0.954815451777015</v>
      </c>
      <c r="J715" s="1"/>
    </row>
    <row r="716" spans="1:10" ht="27">
      <c r="A716" s="116"/>
      <c r="B716" s="237" t="s">
        <v>411</v>
      </c>
      <c r="C716" s="117"/>
      <c r="D716" s="32">
        <f>D126+D170+D200+D284+D471+D533+D629+D656+D697</f>
        <v>2592178.52</v>
      </c>
      <c r="E716" s="32">
        <f>E126+E170+E200+E284+E471+E533+E629+E656+E697</f>
        <v>1056569.50189</v>
      </c>
      <c r="F716" s="32">
        <f>F126+F170+F200+F284+F471+F533+F629+F656+F697</f>
        <v>1016206.0472000001</v>
      </c>
      <c r="G716" s="32">
        <f>G126+G170+G200+G284+G471+G533+G629+G656+G697</f>
        <v>1006116.0472000001</v>
      </c>
      <c r="H716" s="2">
        <f t="shared" si="55"/>
        <v>-50453.45468999981</v>
      </c>
      <c r="I716" s="10">
        <f>G716/E716</f>
        <v>0.9522478600794853</v>
      </c>
      <c r="J716" s="1"/>
    </row>
    <row r="717" spans="1:10" ht="27">
      <c r="A717" s="116"/>
      <c r="B717" s="239" t="s">
        <v>412</v>
      </c>
      <c r="C717" s="119"/>
      <c r="D717" s="32">
        <f>D657</f>
        <v>44748.1</v>
      </c>
      <c r="E717" s="32">
        <f>E657</f>
        <v>31345.87</v>
      </c>
      <c r="F717" s="32">
        <f>F657</f>
        <v>31248.09</v>
      </c>
      <c r="G717" s="32">
        <f>G657</f>
        <v>31248.09</v>
      </c>
      <c r="H717" s="2">
        <f t="shared" si="55"/>
        <v>-97.77999999999884</v>
      </c>
      <c r="I717" s="10">
        <f>G717/E717</f>
        <v>0.9968806097900617</v>
      </c>
      <c r="J717" s="1"/>
    </row>
    <row r="718" spans="1:10" ht="60" customHeight="1">
      <c r="A718" s="116"/>
      <c r="B718" s="240" t="s">
        <v>346</v>
      </c>
      <c r="C718" s="119"/>
      <c r="D718" s="32">
        <f>D630</f>
        <v>118844.87</v>
      </c>
      <c r="E718" s="32">
        <f>E630</f>
        <v>0</v>
      </c>
      <c r="F718" s="32">
        <f>F630</f>
        <v>0</v>
      </c>
      <c r="G718" s="32">
        <f>G630</f>
        <v>0</v>
      </c>
      <c r="H718" s="2">
        <f t="shared" si="55"/>
        <v>0</v>
      </c>
      <c r="I718" s="10"/>
      <c r="J718" s="1"/>
    </row>
    <row r="719" spans="1:10" ht="42" customHeight="1">
      <c r="A719" s="116"/>
      <c r="B719" s="239" t="s">
        <v>256</v>
      </c>
      <c r="C719" s="120"/>
      <c r="D719" s="208">
        <f>D285+D688</f>
        <v>160898.815</v>
      </c>
      <c r="E719" s="208">
        <f>E285+E688</f>
        <v>83689.707</v>
      </c>
      <c r="F719" s="208">
        <f>F285+F688</f>
        <v>85327.007</v>
      </c>
      <c r="G719" s="208">
        <f>G285+G688</f>
        <v>85327.007</v>
      </c>
      <c r="H719" s="2">
        <f t="shared" si="55"/>
        <v>1637.300000000003</v>
      </c>
      <c r="I719" s="10">
        <f>G719/E719</f>
        <v>1.0195639351443782</v>
      </c>
      <c r="J719" s="1"/>
    </row>
  </sheetData>
  <sheetProtection/>
  <mergeCells count="9">
    <mergeCell ref="A2:J2"/>
    <mergeCell ref="A4:J4"/>
    <mergeCell ref="A5:J5"/>
    <mergeCell ref="D7:H7"/>
    <mergeCell ref="A7:A8"/>
    <mergeCell ref="B7:B8"/>
    <mergeCell ref="C7:C8"/>
    <mergeCell ref="I7:I8"/>
    <mergeCell ref="J7:J8"/>
  </mergeCells>
  <conditionalFormatting sqref="J246:J280 B248:B280 A247:A280 C247:G280 A246:G246">
    <cfRule type="cellIs" priority="1" dxfId="0" operator="equal" stopIfTrue="1">
      <formula>0</formula>
    </cfRule>
  </conditionalFormatting>
  <printOptions/>
  <pageMargins left="0.3937007874015748" right="0.15748031496062992" top="0.42" bottom="0.35" header="0.27" footer="0.1968503937007874"/>
  <pageSetup fitToHeight="0" fitToWidth="1" horizontalDpi="600" verticalDpi="600" orientation="landscape" paperSize="9" scale="4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2023-09-06T11:23:03Z</cp:lastPrinted>
  <dcterms:created xsi:type="dcterms:W3CDTF">2011-02-17T04:04:58Z</dcterms:created>
  <dcterms:modified xsi:type="dcterms:W3CDTF">2023-10-04T10:46:24Z</dcterms:modified>
  <cp:category/>
  <cp:version/>
  <cp:contentType/>
  <cp:contentStatus/>
</cp:coreProperties>
</file>