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5625" windowHeight="4860" tabRatio="894" activeTab="0"/>
  </bookViews>
  <sheets>
    <sheet name="ЦП 1-2023" sheetId="1" r:id="rId1"/>
  </sheets>
  <definedNames>
    <definedName name="Par693" localSheetId="0">'ЦП 1-2023'!$A$4</definedName>
    <definedName name="_xlnm.Print_Titles" localSheetId="0">'ЦП 1-2023'!$7:$9</definedName>
  </definedNames>
  <calcPr fullCalcOnLoad="1"/>
</workbook>
</file>

<file path=xl/comments1.xml><?xml version="1.0" encoding="utf-8"?>
<comments xmlns="http://schemas.openxmlformats.org/spreadsheetml/2006/main">
  <authors>
    <author>АСГО</author>
  </authors>
  <commentList>
    <comment ref="J244" authorId="0">
      <text>
        <r>
          <rPr>
            <b/>
            <sz val="9"/>
            <rFont val="Tahoma"/>
            <family val="0"/>
          </rPr>
          <t>АСГО:</t>
        </r>
        <r>
          <rPr>
            <sz val="9"/>
            <rFont val="Tahoma"/>
            <family val="0"/>
          </rPr>
          <t xml:space="preserve">
Показатель рейтинга. Администрирование доходов бюджета от поступлений земельного налога, учет объектов налогообложения осуществляет Федеральная налоговая служба. Последние данные налоговые органы представляли на 31.12.2019</t>
        </r>
      </text>
    </comment>
    <comment ref="J247" authorId="0">
      <text>
        <r>
          <rPr>
            <b/>
            <sz val="9"/>
            <rFont val="Tahoma"/>
            <family val="0"/>
          </rPr>
          <t>АСГО:</t>
        </r>
        <r>
          <rPr>
            <sz val="9"/>
            <rFont val="Tahoma"/>
            <family val="0"/>
          </rPr>
          <t xml:space="preserve">
Показатель рейтинга. Администрирование доходов бюджета от поступлений земельного налога, учет объектов налогообложения осуществляет Федеральная налоговая служба. Последние данные налоговые органы представляли на 31.12.2019</t>
        </r>
      </text>
    </comment>
    <comment ref="E549" authorId="0">
      <text>
        <r>
          <rPr>
            <b/>
            <sz val="9"/>
            <rFont val="Tahoma"/>
            <family val="0"/>
          </rPr>
          <t>АСГО: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<sst xmlns="http://schemas.openxmlformats.org/spreadsheetml/2006/main" count="1260" uniqueCount="837">
  <si>
    <t>Целевой показатель 8. Количество объектов имущества в перечнях муниципального имущества для сдачи в аренду СМП, в том числе имущество и земельные участки казны; имущество, закрепленное на праве оперативного управления за муниципальными учреждениями и на праве хозяйственного ведения за муниципальными унитарными предприятиями</t>
  </si>
  <si>
    <t>Целевой показатель 9.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</si>
  <si>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Целевой показатель 10. Доля объектов, находящихся в муниципальной собственности Серовского городского округа, в отношении которых проведена техническая инвентаризация и кадастровые работы с получением технической  документации в общем числе объектов муниципального имущества, на которые необходимо получить техническую документацию</t>
  </si>
  <si>
    <t>Целевой показатель 11. Количество объектов муниципальной собственности, в отношении которых проведено списание</t>
  </si>
  <si>
    <t>Целевой показатель 12. Количество квадратных метров, подлежащих сносу</t>
  </si>
  <si>
    <t>Целевой показатель 13. Количество объектов, приобретенных в муниципальную собственность в рамках обновления материально-технической базы</t>
  </si>
  <si>
    <t>Целевой показатель 14. Количество установленных приборов учета, в том числе в рамках возмещения затрат</t>
  </si>
  <si>
    <t>Целевой показатель 15. Соотношение поступлений доходов в бюджет Серовского городского округа в отчетном и предыдущем годах</t>
  </si>
  <si>
    <t>Целевой показатель 16. Достоверность планирования поступлений доходов в бюджет Серовского городского округа</t>
  </si>
  <si>
    <t>Целевой показатель 17. Эффективность деятельности по защите имущественных интересов муниципального образования Серовский городской округ</t>
  </si>
  <si>
    <t>Целевой показатель 18. Доля муниципальных предприятий, имеющих положительный финансовый результат</t>
  </si>
  <si>
    <t>Целевой показатель 49. Количество муниципальных предприятий, в отношении которых проведены контрольные мероприятия</t>
  </si>
  <si>
    <t>Целевой показатель 19. Количество объектов, в отношении которых проведена оценка активов с целью определения экономического потенциала</t>
  </si>
  <si>
    <t>Целевой показатель 20. Количество объектов, переданных в аренду или в собственость, в отношении которых проведена оценка активов с целью определения экономического потенциала</t>
  </si>
  <si>
    <t>Целевой показатель 21. Доля объектов, переданных в аренду или в собственность, в общем числе объектов, в отношении которых проведена оценка активов с целью определения экономического потенциала</t>
  </si>
  <si>
    <t>Целевой показатель 22. Количество единиц программного (материально-технического) обеспечения, по которым проведены работы по созданию, приобретению, обновлению с целью выполнения функции  муниципального земельного и лесного контроля</t>
  </si>
  <si>
    <t>Целевой показатель 23. Количество сформированных земельных участков для индивидуального жилищного строительства</t>
  </si>
  <si>
    <t>Целевой показатель 24. Доля сформированных земельных участков для индивидуального жилищного строительства от общего количества земельных участков, требующих формирования в соответствии с очередностью</t>
  </si>
  <si>
    <t>Целевой показатель 26. Площадь земельных участков, предоставленных для строительства</t>
  </si>
  <si>
    <t>Целевой показатель 27. Площадь земельных участков, предоставленных под индивидуальное жилищное строительство</t>
  </si>
  <si>
    <t>Целевой показатель 28. Количество сформированных земельных участков под объектами муниципальной собственности</t>
  </si>
  <si>
    <t>Целевой показатель 29. Количество сформированных земельных участков под новое строительство (благоустройство)</t>
  </si>
  <si>
    <t>Целевой показатель 30.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</si>
  <si>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Целевой показатель 31. Количество выявленных земельных участков под объектами недвижимости, неучтенных в государственном кадастре недвижимости, а так же занятых самовольно</t>
  </si>
  <si>
    <t>Целевой показатель 32. Обеспеченность актуализированными документами территориального планирования (Генеральный план Серовского городского округа) с учетом их перевода в цифровой (векторный) вид</t>
  </si>
  <si>
    <t>Целевой показатель 33. Обеспеченность актуализированными документами градостроительного зонирования (Правила землепользования и застройки Серовского городского округа) с учетом их перевода в цифровой (векторный) вид</t>
  </si>
  <si>
    <t>Целевой показатель 34. Ведение в электронном виде пространственной базы данных Серовского городского округа</t>
  </si>
  <si>
    <t>Целевой показатель 35. Наличие утвержденных местных нормативов градостроительного проектирования Серовского городского округа (внесение изменений в местные нормативы градостроительного проектирования Серовского городского округа)</t>
  </si>
  <si>
    <t>Целевой показатель 37. Общая площадь земельных участков, предоставленных для строительства в расчете на 10 тысяч человек населения</t>
  </si>
  <si>
    <t>Целевой показатель 38. 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в расчете на 10 тысяч человек населения</t>
  </si>
  <si>
    <t>Целевой показатель 39. Доля площади территорий, на которую разработана документация по планировке территорий в целях строительства и благоустройства, к площади территории, предусмотренной Генеральным планом Серовского городского округа, в год</t>
  </si>
  <si>
    <t>Целевой показатель 40. Количество линейных объектов, под размещение которых разработана документации по планировке территории с целью  обеспечения территории объектами инженерной инфраструктуры, в год</t>
  </si>
  <si>
    <t>Целевой показатель 41. Площадь территорий, обеспеченных утвержденной документацией по планировке территории с учетом положений генерального плана</t>
  </si>
  <si>
    <t>Целевой показатель 42. Площадь жилых помещений, введенная в действие за год</t>
  </si>
  <si>
    <t>Целевой показатель 43. Площадь жилых помещений, введенная в действие за год под индивидуальное жилищное строительство</t>
  </si>
  <si>
    <t>Целевой показатель 47. Средняя обеспеченность жилой площадью</t>
  </si>
  <si>
    <t>Целевой показатель 46. Количество граждан, состоящих на учете для улучшения жилищных условий</t>
  </si>
  <si>
    <t>Целевой показатель 45. Доля индивидуального жилищного строительства в общем объеме жилищного строительства</t>
  </si>
  <si>
    <t>Целевой показатель 44. Площадь жилых помещений, введенная в действие за год под стандартное жилье</t>
  </si>
  <si>
    <t>&lt;= 5</t>
  </si>
  <si>
    <t>&gt;= 8</t>
  </si>
  <si>
    <t>Задача 1. Улучшение жилищных условий граждан, проживающих на сельских территориях Серовского городского округа</t>
  </si>
  <si>
    <t>Целевой показатель 6. Количество жилых домов (квартир), для которых будет создана техническая возможность подключения к газораспределительным сетям</t>
  </si>
  <si>
    <t>Кадровый резерв формируется на должности высшей, главной и ведущей групп. Формирование кадрового резерва для замещения должностей, относящихся к старшей группе должностей муниципальной службы, осуществляется по решению кадровой комиссии в случае перспективной потребности в кадрах.  План на 2023 год составляет формирование кадрового резерва на 37 должностей (всего 121МС). По состоянию на 01.07.2023 сформирован кадровый резерв на 32 должности (86,7% от годового плана).</t>
  </si>
  <si>
    <t>кв. см.</t>
  </si>
  <si>
    <t>Цель 1. Создание условий для реализации стратегических направлений социально-экономического развития в части создания комфортной среды для жизни жителей</t>
  </si>
  <si>
    <t>Запланировано на второе полугодие 2023 года.</t>
  </si>
  <si>
    <t>Задача 4. Организация мероприятий по укреплению и активизации деятельности общественных организаций, занятых социальной поддержкой населения</t>
  </si>
  <si>
    <t>Целевой показатель 25. Количество общественных организаций, которым оказано содействие в их деятельности</t>
  </si>
  <si>
    <t>Целевой показатель 26. Численность поощренных руководителей и активистов общественных организаций</t>
  </si>
  <si>
    <t>Задача 5. Организация и проведение социально значимых мероприятий</t>
  </si>
  <si>
    <t>Целевой показатель 27. Численность участников социально значимых мероприятий</t>
  </si>
  <si>
    <t>число посещений (единиц)</t>
  </si>
  <si>
    <t>Целевой показатель 28. Численность выпускников школ и студентов ВУЗов, заключивших договор с администрацией Серовского городского округа для работы в учреждениях здравоохранения и образования Серовского городского округа, получивших материальную поддержку в виде стипендии</t>
  </si>
  <si>
    <t>Произведена выплата стипендии обучающимся в ВУЗах педагогической и медицинской направленности на целевой основе за 1 полугодие 2023 года.</t>
  </si>
  <si>
    <t>Целевой показатель 29. Численность граждан, поступивших на работу в муниципальную общеобразовательную организацию Серовского городского округа или государственное автономное учреждение здравоохранения Свердловской области «Серовская городская больница», получивших материальную помощь для приобретения жилья</t>
  </si>
  <si>
    <t xml:space="preserve">Произведена выплата целевой компенсации 1 "молодому специалисту" на приобретение (покупку) жилья на основании постановления администрации Серовского городского округа от 22.03.2023 № 452. </t>
  </si>
  <si>
    <t>Цель 7. Сохранение системы дополнительных мер по ограничению распространения ВИЧ-инфекции, вакцинопрофилактике инфекционных заболеваний среди населения Серовского городского округа</t>
  </si>
  <si>
    <t>Задача 7. Обеспечение проведения мероприятий по первичной профилактике ВИЧ-инфекции среди населения Серовского городского округа</t>
  </si>
  <si>
    <t>Ролики социальной рекламы размещаются в средствах массовой информации в течение года.</t>
  </si>
  <si>
    <t>Эффективное определение перечня объектов, подлежащих оценке, предполагает максимальное предоставление оцененных объектов в аренду либо реализацию. Работа по проведению конкурсных процедур с целью заключения договоров аренды и купли-продажи проводится на постоянной основе.</t>
  </si>
  <si>
    <t>Задача 7. Оказание поддержки общественным объединениям пожарной охраны</t>
  </si>
  <si>
    <t>Цель 4.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Серовского городского округа</t>
  </si>
  <si>
    <t>Задача 8. Реализация мер в области профилактики экстремизма</t>
  </si>
  <si>
    <t>Целевой показатель 9. Доля ежегодно заменяемых сетей теплоснабжения от их общей протяженности</t>
  </si>
  <si>
    <t>Целевой показатель 10. Протяженность сетей водоснабжения, нуждающихся в замене, от общей протяженности</t>
  </si>
  <si>
    <t xml:space="preserve">Целевой показатель 7. Доля населения Серовского городского округа,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
и обороне» (ГТО)
</t>
  </si>
  <si>
    <t>Целевой показатель 11. Количество проведенных официальных физкультурных (физкультурно-оздоровительных) мероприятий, в том числе в рамках Всероссийского физкультурно-спортивного комплекса "Готов к труду и обороне" (ГТО), а также количество проведенных тестирований выполнения нормативов испытаний (тестов) комплекса ГТО</t>
  </si>
  <si>
    <t>Подпрограмма 2. Управление земельными ресурсами Серовского городского округа.</t>
  </si>
  <si>
    <t>Целевой показатель 3. Доля населения Серовского городского округа, занятого в экономике, занимающегося физической культурой и спортом, в общей численности населения занятого в экономике (женщины в возрасте 30-54 лет, мужчины в возрасте 30-59 лет)</t>
  </si>
  <si>
    <t>Целевой показатель 4. Доля сельского населения, систематически занимающегося физической культурой и спортом, в общей численности сельского населения Серовского городского округа в возрасте 3-79 лет</t>
  </si>
  <si>
    <t>Целевой показатель 5. Доля граждан старшего возраста (женщины в возрасте 55-79 лет, мужчины в возрасте 60-79 лет), систематически занимающихся физической культурой и спортом, в общей численности граждан старшего возраста</t>
  </si>
  <si>
    <t>Цель 2. Защита основ конституционного строя Российской Федерации, государственной и общественной безопасности, прав и свобод граждан от экстремистских угроз</t>
  </si>
  <si>
    <t>Задача 5. Консолидация усилий субъектов противодействия экстремизму, институтов гражданского общества и иных заинтересованных организаций</t>
  </si>
  <si>
    <t>Цель 1. Создание благоприятных условий проживания населения за счет обеспечения населения коммунальными услугами надлежащего качества, капитального ремонта жилищного фонда, удержание изменения размера вносимой гражданами платы за коммунальные услуги в пределах утвержденного предельного (максимального) индекса роста цен</t>
  </si>
  <si>
    <t>Задача 3. Удержание изменения размера вносимой гражданами платы за коммунальные услуги в пределах утвержденного предельного (максимального) индекса роста цен за счет предоставления гражданам мер социальной поддержки по частичному освобождению от платы за коммунальные услуги</t>
  </si>
  <si>
    <t>Цель 2. Создание условий для развития детско-юношеского спорта, подготовки спортивного резерва сборных команд Серовского городского округа, Свердловской области и Российской Федерации, совершенствование системы спорта высших достижений</t>
  </si>
  <si>
    <t>Подпрограмма 2. Развитие инфраструктуры объектов спорта муниципальной собственности Серовского городского округа</t>
  </si>
  <si>
    <t>Подпрограмма 1. Развитие молодежной политики на территории Серовского городского округа</t>
  </si>
  <si>
    <t>Подпрограмма 2. Развитие дополнительного образования в сфере молодежной политики</t>
  </si>
  <si>
    <t>Подпрограмма 3. Стимулирование развития жилищного строительства</t>
  </si>
  <si>
    <t>Подпрограмма 1. Управление имуществом Серовского городского округа</t>
  </si>
  <si>
    <t>Цель 1. Обеспечение экономической основы для социально-экономического развития Серовского городского округа в части управления имуществом</t>
  </si>
  <si>
    <t>Задача 1.1. Совершенствование механизмов управления муниципальным имуществом</t>
  </si>
  <si>
    <t>17. Муниципальная программа «Комплексное развитие сельских территорий Серовского городского округа до 2026 года»</t>
  </si>
  <si>
    <t>Оценка. Информация указана на основании факта за 2022 год (данные предоставляются Свердловскстатом 1 раз в год)</t>
  </si>
  <si>
    <t>Цель 4. Обеспечение доступности качественных образовательных услуг в сфере дополнительного образования в Серовском городском округе</t>
  </si>
  <si>
    <t>Учтены мероприятия, проведенные в сельских территориях в рамках муниципального задания.</t>
  </si>
  <si>
    <t>единицы</t>
  </si>
  <si>
    <t>факт</t>
  </si>
  <si>
    <t>Среднее значение</t>
  </si>
  <si>
    <t>Подпрограмма 4. Социальная поддержка общественных организаций</t>
  </si>
  <si>
    <t>Задача 2. Развитие инфраструктуры поддержки субъектов малого и среднего предпринимательства в Серовском городском округе</t>
  </si>
  <si>
    <t>Цель 1. Содействие развитию малого и среднего предпринимательства в Серовском городском округе</t>
  </si>
  <si>
    <t>Подпрограмма 1. Профилактика терроризма, минимизация и (или) ликвидация последствий его проявлений в Серовском городском округе</t>
  </si>
  <si>
    <t>Задача 1. Выявление и устранение причин и условий, способствующих возникновению и распространению терроризма на территории Серовского городского округа</t>
  </si>
  <si>
    <t>Задача 2.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и мест массового пребывания людей</t>
  </si>
  <si>
    <t>Условных едениц</t>
  </si>
  <si>
    <t>Задача 4. Поддержание в состоянии постоянной готовности к эффективному использованию сил и средств Серовского городского округа, предназначенных для минимизации и (или) ликвидации последствий проявлений терроризма</t>
  </si>
  <si>
    <t>Задача 1. Вовлечение молодых граждан в общественно-политическую и социально-экономическую жизнь Серовского городского округа через различные формы занятости</t>
  </si>
  <si>
    <t>Задача 3. Осуществление мероприятий по организации питания в муниципальных общеобразовательных организациях</t>
  </si>
  <si>
    <t>Целевой показатель 4. Доля муниципальных служащих, прошедших обучение по программам дополнительного профессионального образования, от общего количества муниципальных служащих органов местного самоуправления Серовского городского округа</t>
  </si>
  <si>
    <t>чел.</t>
  </si>
  <si>
    <t>Целевой показатель 1. Оборот продукции (услуг), производимой малыми предприятиями, в том числе микропредприятиями, и индивидуальными предпринимателями</t>
  </si>
  <si>
    <t>Целевой показатель 12. Количество муниципальных служащих органов местного самоуправления Серовского городского округа, допустивших нарушения запретов и ограничений, установленных на муниципальной службе</t>
  </si>
  <si>
    <t>Задача 5. Повышение эффективности системы противодействия коррупции в сфере муниципальной службы Серовского городского округа</t>
  </si>
  <si>
    <t>Цель 4. Сохранение системы дополнительных мер по поддержке деятельности общественных организаций, занятых социальной поддержкой населения Серовского городского округа</t>
  </si>
  <si>
    <t>Данный показатель заполняется по итогам года</t>
  </si>
  <si>
    <t>Цель 1. Сохранение численности сельского населения в границах Серовского городского округа</t>
  </si>
  <si>
    <t>Целевой показатель 1. Объем ввода (приобретения) жилья для граждан, проживающих на сельских территориях Серовского городского округа</t>
  </si>
  <si>
    <t>квадратных метров</t>
  </si>
  <si>
    <t>Задача 2 Реализация проектов по благоустройству сельских территорий Серовского городского округа</t>
  </si>
  <si>
    <t>Цель 2. Комплексное развитие сельских территорий Свердловской области, способствующее повышению комфорта проживания и качества жизни граждан на сельских территориях</t>
  </si>
  <si>
    <t>Задача 3. Улучшение торгового обслуживания в малонаселенных, отдаленных и труднодоступных сельских населенных пунктах</t>
  </si>
  <si>
    <t xml:space="preserve">Задача 4. Создание (модернизация) объектов инженерной инфраструктуры 
</t>
  </si>
  <si>
    <t>Задача 5. Строительство (реконструкция) объектов социальной инфраструктуры на сельских территориях Серовского городского округа</t>
  </si>
  <si>
    <t xml:space="preserve">Задача 6. Создание условий для газификации объектов социальной и жилищно-коммунальной сферы и обеспечения надежности системы газоснабжения
</t>
  </si>
  <si>
    <t>Целевой показатель 1. Доля заседаний антитеррористической комиссии Серовского городского округа, по которым осуществлено организационное обеспечение их проведения, от общего количества данных заседаний</t>
  </si>
  <si>
    <t>Задача 1. Формирование у населения ответственного отношения к своему здоровью, приверженности к лечению и диспансерному наблюдению, стимулирование ведения здорового образа жизни</t>
  </si>
  <si>
    <t>Доля населения, охваченного контейнерной вывозкой ТКО, проживающего в малоэтажной застройке и частном секторе</t>
  </si>
  <si>
    <t>Сокращение количества несанкционированных свалок</t>
  </si>
  <si>
    <t>Целевой показатель 7. Количество исполнителей коммунальных услуг, которым возмещены затраты, связанные с предоставлением гражданам меры социальной поддержки</t>
  </si>
  <si>
    <t>Целевой показатель 11. Доля ежегодно заменяемых сетей водоснабжения от их общей протяженности</t>
  </si>
  <si>
    <t>Целевой показатель 12. Протяженность сетей водоотведения, нуждающихся в замене, от общей протяженности</t>
  </si>
  <si>
    <t>Целевой показатель 13. Доля ежегодно заменяемых сетей водоотведения от их общей протяженности</t>
  </si>
  <si>
    <t>Материальная помощь выплачена согласно спискам граждан в полном объеме.</t>
  </si>
  <si>
    <t>Цель 2. Реализация системы мер по соблюдению законодательства о муниципальной службе, противодействию коррупции в органах местного самоуправления городского округа</t>
  </si>
  <si>
    <t>от годового значения</t>
  </si>
  <si>
    <t>от значения отчетного периода</t>
  </si>
  <si>
    <t xml:space="preserve">Достижение плановых значений целевых показателей муниципальных программ </t>
  </si>
  <si>
    <t>Единица измерения</t>
  </si>
  <si>
    <t>№ строки</t>
  </si>
  <si>
    <t>проценты</t>
  </si>
  <si>
    <t>Задача 2. Обеспечение детей современными условиями при реализации государственного стандарта общего образования</t>
  </si>
  <si>
    <t>процент</t>
  </si>
  <si>
    <t>Приложение № 4</t>
  </si>
  <si>
    <t>Целевой показатель 8. Доля предоставленных денежных выплат по реализации договорного регулирования социально-трудовых отношений в органах местного самоуправления Серовского городского округа от количества поступивших обращений</t>
  </si>
  <si>
    <t xml:space="preserve">Невыполнение показателя связано с исключением из границ населенных пунктов городского округа земельных участков сельскохозяйственного назначения, земель лесного фонда, сведения о которых внесены в ЕГРН, и как следствие, невозможность реализации разработанных и утвержденных проектов планировки территории.  
Также препятствует предоставлению земельных участков для строительства установление зон с особыми условиями использования территории (зоны затопления, подтопления, зоны санитарной охраны источников питьевого водоснабжения). Невыполнение показателя связано с тем, что многодетные семьи  заинтересованы в выплате денежных средств и отказываются от получения земельных участков.  
Для предоставления сформировано 80 земельных участков.  </t>
  </si>
  <si>
    <t>Подпрограмма 6. Патриотическое воспитание молодежи на территории Серовского городского округа</t>
  </si>
  <si>
    <t>Выезжает автолавка ИП Казанцевой Светланы Дмитриевны. Автолавка (переоборудованный автомобиль «ГАЗель») курсирует по маршруту Серов – Поспелкова – Морозково – Семенова - Сотрино –  Масловка – Серов два раза в неделю: четверг и воскресенье.</t>
  </si>
  <si>
    <t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</si>
  <si>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единица</t>
  </si>
  <si>
    <t>Показатель заполняется по сведениям годовой статистической отчетности.</t>
  </si>
  <si>
    <t>Целевой показатель 7. Количество документов, принятых на учет и обработанных для формирования, учета, изучения, физического сохранения и безопасности фондов библиотек</t>
  </si>
  <si>
    <t>Целевой показатель 8. Количество новых, капитально возобновленных постановок</t>
  </si>
  <si>
    <t>Целевой показатель 23. Проведены мероприятия по комплектованию книжных фондов библиотек муниципальных образований в государственных общедоступных библиотеках субъектов Российской Федерации</t>
  </si>
  <si>
    <t>Целевой показатель 50.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</si>
  <si>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Целевой показатель 23. Количество выполненных мероприятий по обеспечению антитеррористической защищенности объектов спорта</t>
  </si>
  <si>
    <t>Задача 3. Организация и проведение в Серовском городском округе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</si>
  <si>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Задача 6. Организация в средствах массовой информации, информационно-телекоммуникационных сетях, включая сеть «Интернет», информационного сопровождения деятельности субъектов противодействия экстремизму, а также реализация эффективных мер, направленных на информационное противодействие распространению экстремистской идеологии</t>
  </si>
  <si>
    <t>из них в возрасте от 3 до 18 лет</t>
  </si>
  <si>
    <t>Целевой показатель 6.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</t>
  </si>
  <si>
    <t>Целевой показатель 11. Доля муниципальных правовых актов Серовского городского округа, принятие которых предусмотрено федеральным законодательством и законодательством Свердловской области  о противодействии коррупции в сфере муниципальной службы, от общего количества нормативных актов, предусмотренных законодательством</t>
  </si>
  <si>
    <t>Цель 1. Укрепление и дальнейшее развитие местной культуры путем совершенствования механизмов ее поддержки, духовно-нравственное развитие населения Серовского городского округа</t>
  </si>
  <si>
    <t>Задача 1. Повышение доступности и качества услуг, оказываемых населению в сфере культуры</t>
  </si>
  <si>
    <t>единиц</t>
  </si>
  <si>
    <t>Целевой показатель 5. Число посетителей муниципального музея</t>
  </si>
  <si>
    <t>Цель 4. Осуществление предварительного финансового контроля за исполнением бюджета Серовского городского округа, последующего внутреннего муниципального финансового контроля за соблюдением бюджетного законодательства и контроля за соблюдением законодательства о контрактной системе в сфере закупок товаров, работ, услуг</t>
  </si>
  <si>
    <t>Задача 7. Обеспечение контроля за соблюдением бюджетного законодательства и законодательства о контрактной системе в сфере закупок товаров, работ, услуг</t>
  </si>
  <si>
    <t>На 1 полугодие 2023 года план не установлен.</t>
  </si>
  <si>
    <t>Целевой показатель 6. Количество исполнителей коммунальных услуг, которым возмещены некомпенсируемые финансовые убытки, обусловленные необходимостью вынужденного продолжения отпуска тепловой энергии и теплоносителя</t>
  </si>
  <si>
    <t>ПОДПРОГРАММА 6. ОБЕСПЕЧЕНИЕ РЕАЛИЗАЦИИ МУНИЦИПАЛЬНЫХ ПРОГРАММ, ОТВЕТСТВЕННЫМ ИСПОЛНИТЕЛЕМ КОТОРЫХ ЯВЛЯЕТСЯ ОТРАСЛЕВОЙ ОРГАН АДМИНИСТРАЦИИ СЕРОВСКОГО ГОРОДСКОГО ОКРУГА "КОМИТЕТ ПО ЭНЕРГЕТИКЕ, ТРАНСПОРТУ, СВЯЗИ И ЖИЛИЩНО-КОММУНАЛЬНОМУ ХОЗЯЙСТВУ"</t>
  </si>
  <si>
    <t>Задача 2. Формирование целостной системы управления процессом энергосбережения и энергетической эффективности в Серовском городском округе</t>
  </si>
  <si>
    <t>Целевой показатель 22. Обеспеченность аналитической и статистической информацией в соответствии с федеральным законодательством в сфере теплоснабжения</t>
  </si>
  <si>
    <t>Цель 1. Создание благоприятных комфортных условий проживания населения за счет обеспечения населения коммунальными услугами надлежащего качества, сохранения и восстановление природных систем</t>
  </si>
  <si>
    <t>Задача 1. Повышение качества питьевой воды посредством модернизации систем водоснабжения и водоподготовки с использованием перспективных технологий</t>
  </si>
  <si>
    <t>Целевой показатель 23. Доля населения, потребляющего питьевую воду стандартного качества</t>
  </si>
  <si>
    <t>Подпрограмма 1. «Социальная поддержка малообеспеченных, неполных, многодетных семей, детей с ограниченными возможностями здоровья и членов их семей, детей-сирот,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Республики»</t>
  </si>
  <si>
    <t>Цель 1. Сохранение системы дополнительных мер по социальной поддержке малообеспеченных, неполных, многодетных семей, детей с ограниченными возможностями здоровья и членов их семей, детей-сирот и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</t>
  </si>
  <si>
    <t>Целевой показатель 5. Доля охвата населения муниципального образования информационно-пропагандистскими мероприятиями по разъяснению сущности терроризма и его общественной опасности</t>
  </si>
  <si>
    <t>Целевой показатель 6. Количество (без учета тиража) выпущенных (размещенных) в средствах массовой информации и сети «Интернет» видео-аудио роликов, информационных программ и статей по вопросам профилактики терроризма</t>
  </si>
  <si>
    <t>Целевой показатель 7. Количество приобретенных и распространенных среди населения экземпляров печатной продукции по вопросам профилактики терроризма</t>
  </si>
  <si>
    <t>Целевой показатель 28. Количество разработанной проектной документации на объекты капитального строительства, количество проведенных инженерных изысканий, необходимых для подготовки такой проектной документации</t>
  </si>
  <si>
    <t>Заявительный характер.</t>
  </si>
  <si>
    <t>Целевой показатель 5. Отношение остатка невыясненных поступлений доходов, распределяемых органами Федерального казначейства между бюджетами бюджетной системы Российской Федерации, зачисляемых в бюджет Серовского городского округа на лицевой счет администратора доходов бюджета, по которым администратором доходов - Финансовым управлением, на 1 января года, следующего за отчетным финансовым годом, не произведено уточнение вида и принадлежности платежа, к аналогичному показателю на 1 января отчетного финансового года без учета сумм, поступивших в последние 10 рабочих дней отчетного финансового года и уточненных без нарушения срока</t>
  </si>
  <si>
    <t>Целевой показатель 6. Полнота исполнения функций главного администратора (администратора) доходов, по закрепленным за Финансовым управлением источникам доходов бюджета</t>
  </si>
  <si>
    <t>Целевой показатель 17. Отношение объема расходов на обслуживание муниципального долга к объему расходов бюджета Серовского городского округа, за исключением объема расходов, которые осуществляются за счет субвенций, предоставляемых из областного бюджета, в отчетном финансовом году</t>
  </si>
  <si>
    <t>&lt; 1</t>
  </si>
  <si>
    <t>Целевой показатель 18. Отношение объема средств, направленных в отчетном финансовом году на погашение долговых обязательств и обслуживание муниципального долга Серовского городского округа (без учета объемов погашения и расходов, осуществленных за счет новых заимствований), к годовому объему налоговых, неналоговых доходов бюджета и дотаций</t>
  </si>
  <si>
    <t>&lt; 17</t>
  </si>
  <si>
    <t>Целевой показатель 19. Соотношение объема выплат по муниципальным гарантиям к общему объему предоставленных Серовским городским округом муниципальных гарантий</t>
  </si>
  <si>
    <t>Целевой показатель 20. Просроченная задолженность по долговым обязательствам Серовского городского округа</t>
  </si>
  <si>
    <t>рублей</t>
  </si>
  <si>
    <t>Целевой показатель 21. Объем выплат из бюджета Серовского городского округа сумм, связанных с несвоевременным исполнением долговых обязательств</t>
  </si>
  <si>
    <t>Целевой показатель 22. Заключение муниципальных контрактов, связанных с исполнением программы муниципальных заимствований по итогам проведения отборов исполнителей на оказание услуг</t>
  </si>
  <si>
    <t>Целевой показатель 23. Отношение объема проверенных средств к общему объему расходов бюджета Серовского городского округа</t>
  </si>
  <si>
    <t>Целевой показатель 24. Доля проверенных учреждений и организаций от общего числа запланированных контрольных мероприятий</t>
  </si>
  <si>
    <t>Целевой показатель 25. Количество проведенных плановых проверок в финансово-бюджетной сфере</t>
  </si>
  <si>
    <t>&gt;= 13</t>
  </si>
  <si>
    <t>Целевой показатель 26. Количество проведенных плановых проверок соблюдения законодательства о контрактной системе при осуществлении закупок для обеспечения нужд Серовского городского округа</t>
  </si>
  <si>
    <t>Целевой показатель 27. Доля документов, в отношении которых своевременно осуществлен предварительный казначейский контроль в сфере закупок товаров, работ и услуг</t>
  </si>
  <si>
    <t>Целевой показатель 28. Доля бюджетных обязательств получателей средств местного бюджета, в отношении которых осуществлен финансовый контроль для постановки их на учет</t>
  </si>
  <si>
    <t>Целевой показатель 29. Доля своевременно санкционированных документов получателей средств местного бюджета и не участников бюджетного процесса</t>
  </si>
  <si>
    <t>Задача 9. Обеспечение эффективной деятельности Финансового управления по реализации муниципальной программы "Управление муниципальными финансами Серовского городского округа до 2026 года"</t>
  </si>
  <si>
    <t>Целевой показатель 30. Объем просроченной кредиторской задолженности Финансового управления по обязательствам местного бюджета</t>
  </si>
  <si>
    <t>Целевой показатель 31. Уровень выполнения значений целевых показателей муниципальной программы</t>
  </si>
  <si>
    <t>Задача 5.8. Приведение документов территориального планирования и градостроительного зонирования Серовского городского округа в соответствие с требованиями федерального и регионального законодательства в области градостроительства и информационных технологий.</t>
  </si>
  <si>
    <t>Учтены посещения клубных формирований в рамках муниципального задания.</t>
  </si>
  <si>
    <t>Учтены посещения музея в рамках муниципального задания.</t>
  </si>
  <si>
    <t>Учтены посещения библиотек в рамках муниципального задания.</t>
  </si>
  <si>
    <t>Целевой показатель 10. Количество    зрителей на киносеансах</t>
  </si>
  <si>
    <t>F2</t>
  </si>
  <si>
    <t>Значение целевого показателя</t>
  </si>
  <si>
    <t>Цели, задачи и целевые показатели</t>
  </si>
  <si>
    <t>Задача 1. Обеспечение реализации мероприятий по строительству, реконструкции (модернизации) и капитальным ремонтам объектов коммунальной инфраструктуры</t>
  </si>
  <si>
    <t>Доля отремонтированных автомобильных дорог с твердым покрытием, в отношении которых произведен капитальный ремонт, строительство и реконструкция</t>
  </si>
  <si>
    <t>Доля проведенных противоэпизоотических мероприятий от общего количества предусмотренных мероприятий</t>
  </si>
  <si>
    <t>Смертность от туберкулеза</t>
  </si>
  <si>
    <t>Количество благоустроенных дворовых территорий</t>
  </si>
  <si>
    <t>F3</t>
  </si>
  <si>
    <t xml:space="preserve">кв.метров </t>
  </si>
  <si>
    <t>кв.метров общей площади</t>
  </si>
  <si>
    <t>Целевой показатель 9. Количество тренировок по отработке порядка действий при угрозе совершения или совершении террористического акта работников объектов (территорий), к антитеррористической защищенности которых установлены отдельные требования нормативными правовыми актами Российской Федерации, находящихся в муниципальной собственности или в ведении органов местного самоуправления</t>
  </si>
  <si>
    <t>Целевой показатель 10. Доля проведенных заседаний межведомственной комиссии по профилактике экстремизма в Серовском городском округе от общего количества запланированных заседаний</t>
  </si>
  <si>
    <t>Целевой показатель 11. Количество образовательных, культурно-массовых и спортивных мероприятий, проведенных в целях профилактики  экстремизма среди населения Серовского городского округа</t>
  </si>
  <si>
    <t>Целевой показатель 12. Количество (без учета тиража) выпущенных (размещенных) в средствах массовой информации и сети «Интернет» видео-аудио роликов, информационных программ и статей по вопросам профилактики экстремизма</t>
  </si>
  <si>
    <t>Целевой показатель 1. Доля получателей субсидий на оплату жилого помещения и коммунальных услуг от числа заявителей, имеющих на это право, обратившихся в уполномоченный орган за его реализацией и не имеющих задолженности по оплате за коммунальные услуги</t>
  </si>
  <si>
    <t xml:space="preserve">Целевой показатель 2. Количество поступивших обоснованных жалоб на качество оказания услуг, действия (бездействие) работников, обеспечивающих выполнение переданных государственных полномочий Свердловской области по предоставлению гражданам субсидий на оплату </t>
  </si>
  <si>
    <t>Целевой показатель 3. Доля получателей компенсации расходов на оплату жилого помещения и коммунальных услуг от числа заявителей, имеющих на это право, обратившихся в уполномоченный орган за его реализацией и не имеющих задолженности по оплате за коммунальные услуги</t>
  </si>
  <si>
    <t>Целевой показатель 4. Количество поступивших обоснованных жалоб на качество оказания услуг, действия (бездействие) работников, обеспечивающих выполнение переданных государственных полномочий по предоставлению компенсации расходов отдельным категориям граждан на оплату жилого помещения и коммунальных услуг</t>
  </si>
  <si>
    <t>Целевой показатель 5. Количество услуг, предоставленных отдельным категориям граждан, за счет обеспечения доступности услуг бань Серовского городского округа</t>
  </si>
  <si>
    <t>Целевой показатель 1. Доля дворовых территорий Серовского городского округа, уровень благоустройства которых соответствует современным требованиям, по отношению к их общему количеству</t>
  </si>
  <si>
    <t>Задача 2. Обеспечение проведения мероприятий по благоустройству общественных территорий на территории Серовского городского округа</t>
  </si>
  <si>
    <t>Задача 3. Повышение уровня вовлеченности заинтересованных граждан, организаций в реализацию мероприятий по благоустройству территорий</t>
  </si>
  <si>
    <t>Задача 1. Обеспечение проведения мероприятий по благоустройству дворовых территорий на территории Серовского городского округа</t>
  </si>
  <si>
    <t xml:space="preserve">Цель 1. Повышение уровня комфорта городской среды для улучшения условий проживания населения на территории Серовского городского округа  </t>
  </si>
  <si>
    <t>Целевой показатель не достигнут в связи с отсутствием фактически исполненных работ по демонтажу. Сформирован перечень объектов, подлежащих демонтажу (25 металлических гаражей, 4 торговых павильона, 3 комплекса хозяйственных построек). В отчетном периоде проводились процедуры установления и уведомления собственников запланированных к демонтажу конструкций.</t>
  </si>
  <si>
    <t xml:space="preserve">По результатам электронного аукциона заключен муниципальный контракт от 13.06.2023 на обследование 10 МКД. Срок исполнения по контракту 13.07.2023. Подрядчик работы выполнил. Целевой показатель не достигнут, в связи с отсутствием фактически исполненных и принятых работ на конец отчетного периода.  </t>
  </si>
  <si>
    <t>Целевой показатель 1. Количество объектов, приобретенных в муниципальную собственность</t>
  </si>
  <si>
    <t>Целевой показатель 2. Доля площади нежилого фонда, переданного в пользование от общей площади нежилого фонда, находящегося в муниципальной казне</t>
  </si>
  <si>
    <t>Целевой показатель 3. Сокращение количества неиспользуемых (используемых не по назначению) объектов муниципального имущества</t>
  </si>
  <si>
    <t>Целевой показатель 4. Доля пустующих площадей к общей площади объектов недвижимого имущества муниципальной казны</t>
  </si>
  <si>
    <t>Целевой показатель 5. Количество единиц программного обеспечения, по которым проведены работы по созданию, приобретению, обновлению</t>
  </si>
  <si>
    <t>Целевой показатель 6. Количество демонтированных временных сооружений (конструкций), установленных незаконно</t>
  </si>
  <si>
    <t>Целевой показатель 7. Количество обследованных жилых домов, признанных непригодными для проживания</t>
  </si>
  <si>
    <t>Задача 1. Обеспечение сохранности автомобильных дорог общего пользования местного значения и улично-дорожной сети населенных пунктов Серовского городского округа</t>
  </si>
  <si>
    <t>Задача 3.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бытовых отходов</t>
  </si>
  <si>
    <t>Задача 2. Организация ритуальных услуг и содержание мест захоронения на территории городского округа</t>
  </si>
  <si>
    <t>Задача 1. Организация благоустройства территории городского округа в соответствии с правилами благоустройства территории городского округа</t>
  </si>
  <si>
    <t>Целевой показатель 9. Количество занятий физкультурно-спортивной направленности по месту проживания граждан</t>
  </si>
  <si>
    <t>шт.</t>
  </si>
  <si>
    <t>Функционируют 84 клубных формирования ДК "Надеждинский", Дворец культуры металлургов, "Городской Дом культуры"</t>
  </si>
  <si>
    <t>Целевой показатель 4. Количество посещений клубных формирований</t>
  </si>
  <si>
    <t>ПОДПРОГРАММА 2. РАЗВИТИЕ И МОДЕРНИЗАЦИЯ ОБЪЕКТОВ КОММУНАЛЬНОГО КОМПЛЕКСА СЕРОВСКОГО ГОРОДСКОГО ОКРУГА</t>
  </si>
  <si>
    <t>Целевой показатель 14. Количество объектов коммунальной инфраструктуры, введенных в эксплуатацию</t>
  </si>
  <si>
    <t>Произведена оплата за 19 путевок за отдых и оздоровление детей в загородном оздоровительном лагере в период весенних каникул. Заключен муниципальный контракт на отдых детей (27 путевок) в загородных оздоровительных лагерях в августе 2023 года.</t>
  </si>
  <si>
    <t xml:space="preserve">Состоялось 5 премьер: "В погоне за кроликом" (М. Незлученко), "Кто там" (М. Незлученко), "Комната" (Я. Фомичева), "9Б" (А.Меньшин), "Потеха для смеха" (О. Розум).                                                      </t>
  </si>
  <si>
    <t>Серовский театр драмы стал получателем субсидии на поддержку творческой деятельности и укрепление материально-технической базы, Городской Дом культуры -  государственную поддержку лучших сельских учреждений культуры и лучших работников сельских учреждений культуры</t>
  </si>
  <si>
    <t>Трудоустроены подростки на первую партию Молодежной биржи труда - 26 человек. В летний период будут трудоустроены подростки в рамках Молодежной биржи труда с июня по август 2023 года.</t>
  </si>
  <si>
    <t>Целевой показатель 4. Доля обученных должностных лиц и специалистов Серовского городского звена Свердловской областной подсистемы единой государственной системы предупреждения и ликвидации чрезвычайных ситуаций и организаций в сфере гражданской обороны, защиты от чрезвычайных ситуаций, обеспечения пожарной безопасности и  безопасности на водных объектах от ежегодных плановых показателей</t>
  </si>
  <si>
    <t>Задача 1. Предоставление мер социальной поддержки отдельным категориям граждан Серовского городского округа</t>
  </si>
  <si>
    <t>Задача 2. Предоставление гарантированных мер социальной поддержки отдельным категориям граждан, имеющим право на компенсацию расходов на оплату жилого помещения и коммунальных услуг, своевременно и в полном объеме</t>
  </si>
  <si>
    <t>Цель 1. Обеспечение стойкого эпизоотического и ветеринарно-санитарного благополучия в Серовском городском округе</t>
  </si>
  <si>
    <t>Задача 1. Предупреждение и ликвидация болезней животных и их лечение</t>
  </si>
  <si>
    <t>Цель 2. Сохранение и улучшение здоровья населения Серовского городского округа на основе создания условий для ведения здорового образа жизни, обеспечения населения доступной медицинской помощью</t>
  </si>
  <si>
    <t>Цель 1. Увеличение доли дворовых территорий Серовского городского округа, благоустройства которых соответствует современным требованиям, по отношению к их общему количеству</t>
  </si>
  <si>
    <t>Задача 1. Улучшение условий проживания граждан за счет реализации мероприятий по благоустройству дворовых территорий</t>
  </si>
  <si>
    <t>ПОДПРОГРАММА 5. КОМПЛЕКСНОЕ БЛАГОУСТРОЙСТВО ОБЪЕКТОВ СОЦИАЛЬНОЙ И ЖИЛИЩНОЙ СФЕРЫ</t>
  </si>
  <si>
    <t>ПОДПРОГРАММА 4. ЭНЕРГОСБЕРЕЖЕНИЕ И ПОВЫШЕНИЕ ЭНЕРГОЭФФЕКТИВНОСТИ ОБЪЕКТОВ ЖИЛИЩНО-КОММУНАЛЬНОГО КОМПЛЕКСА</t>
  </si>
  <si>
    <t>Задача 1. Энергосбережение и повышение энергетической эффективности в системах коммунальной инфраструктуры</t>
  </si>
  <si>
    <t>ПОДПРОГРАММА 5. ЧИСТАЯ ВОДА</t>
  </si>
  <si>
    <t>Целевой показатель 24. Количество объектов сферы водоснабжения и водоотведения, введенных в эксплуатацию</t>
  </si>
  <si>
    <t>Подпрограмма 2. Защита от чрезвычайных ситуаций и обеспечение безопасности на территории Серовского городского округа и обеспечение функционирования аппаратно-программного комплекса «Безопасный город»</t>
  </si>
  <si>
    <t>Цель 2. Повышение уровня творческого, физического, социального и духовного развития детей, подростков, молодых граждан на территории Серовского городского округа</t>
  </si>
  <si>
    <t>Задача 3. Укрепление системы выявления, поддержки и развития способностей и талантов у детей и молодежи в Серовском городском округе на базе учреждений дополнительного образования в сфере молодежной политики</t>
  </si>
  <si>
    <t xml:space="preserve">Цель 3. Улучшение жилищных условий молодых граждан и молодых семей, проживающих на территории Серовского городского округа          </t>
  </si>
  <si>
    <t>Задача 4. Сохранение мер государственной поддержки в решении жилищной проблемы в форме социальных выплат молодым семьям, признанным в установленном порядке, нуждающимися в улучшении жилищных условий</t>
  </si>
  <si>
    <t>Цель 6. Привлечение и закрепление молодых специалистов в Серовском городском округе</t>
  </si>
  <si>
    <t>Задача 6. Закрепление и увеличение количества молодых специалистов в муниципальных учреждениях образования и здравоохранения Серовского городского округа</t>
  </si>
  <si>
    <t>Задача 2. Осуществление организации и обустройства зон санитарной охраны источников питьевого водоснабжения для обеспечения населения городского округа питьевой водой, создание резервных источников водоснабжения на случай маловодных периодов и чрезвычайных ситуаций</t>
  </si>
  <si>
    <t>ед</t>
  </si>
  <si>
    <t xml:space="preserve">процентов </t>
  </si>
  <si>
    <t xml:space="preserve">Подпрограмма 5. Развитие системы поддержки талантливых и одаренных детей и подростков </t>
  </si>
  <si>
    <t>человек</t>
  </si>
  <si>
    <t>процентов</t>
  </si>
  <si>
    <t>штук</t>
  </si>
  <si>
    <t>Предоставлены гарантии пенсионного обеспечения в виде назначния пенсии за выслугу лет лицам замещавшим муниципальные должности и должности муниципальной службы. Назначенные пенсии за выслугу лет перечисляются гражданам ежемесячно до 10 числа следующего за расчетным месяцем, в полном объеме.</t>
  </si>
  <si>
    <t>Данный показатель расчитывается по окончанию года</t>
  </si>
  <si>
    <t>Целевой показатель 25. Количество объектов питьевого водоснабжения, на которые разработана проектно-сметная документация</t>
  </si>
  <si>
    <t>Цель: Создание условий для реализации муниципальной программы</t>
  </si>
  <si>
    <t>Задача 1. Обеспечение деятельности муниципального учреждения</t>
  </si>
  <si>
    <t>Подпрограмма 7. Обеспечение реализации муниципальной программы «Развитие системы образования в Серовском городском округе</t>
  </si>
  <si>
    <t>Подпрограмма 1. Гражданская оборона</t>
  </si>
  <si>
    <t>Задача 7. Строительство (реконструкция) автомобильных дорог общего пользования</t>
  </si>
  <si>
    <t>Цель 3. Обеспечение населения городского округа основными видами сельскохозяйственной продукции за счет предприятий аграрного сектора, крестьянско-фермерских хозяйств и личных подсобных хозяйств, расположенных на территории Серовского городского округа</t>
  </si>
  <si>
    <t>Задача 8. Обеспечение рынка города качественной сельскохозяйственной продукцией местных производителей. Развитие на территории округа производства и переработки сельскохозяйственной продукции</t>
  </si>
  <si>
    <t>Целевой показатель 1. Количество молодых граждан, трудоустроенных через трудовой лагерь «Молодежная биржа труда»</t>
  </si>
  <si>
    <t>Целевой показатель 2. Доля молодежи, участвующей в деятельности общественных объединений, различных формах общественного самоуправления, от общей численности населения Серовского городского округа</t>
  </si>
  <si>
    <t>Целевой показатель 15. Численность лиц с ограниченными физическими возможностями здоровья и детей из малообеспеченных семей, получивших помощь в виде услуги на бесплатное посещение муниципального автономного учреждения «Водный дворец»</t>
  </si>
  <si>
    <t>Целевой показатель 16. Численность граждан, оказавшихся в трудной жизненной ситуации, получивших материальную помощь</t>
  </si>
  <si>
    <t>Целевой показатель 17. Численность ветеранов-юбиляров, получивших материальную помощь</t>
  </si>
  <si>
    <t>11. Муниципальная программа «Развитие транспорта, дорожного хозяйства и благоустройство на территории Серовского городского округа» на 2021-2027 годы</t>
  </si>
  <si>
    <t>12. Муниципальная программа «Реализация основных направлений в строительном комплексе на территории Серовского городского округа» на 2021-2027 годы</t>
  </si>
  <si>
    <t>13. Муниципальная программа «Социальная поддержка и социальное обслуживание населения на территории Серовского городского округа» на 2021-2027 годы</t>
  </si>
  <si>
    <t>14. Муниципальная программа «Управление муниципальными финансами Серовского городского округа до 2026 года»</t>
  </si>
  <si>
    <t>15. Муниципальная программа «Содействие развитию малого и среднего предпринимательства в Серовском городском округе до 2026 года»</t>
  </si>
  <si>
    <t xml:space="preserve">16. Муниципальная программа «Формирование современной городской среды на территории Серовского городского округа» на 2018-2027 годы </t>
  </si>
  <si>
    <t>План на 2023 год: 121 муниципальный служащий * 33%  = 40 муниципальных служащих, план на I полугодие: 6% - 7 муниципальных служащих. Все запланированные на  I полугодие 2023 года муниципальные служащие повысили квалификацию.</t>
  </si>
  <si>
    <t>Проведение диспансеризации муниципальных служащих запланировано на IV квартал 2023 года.</t>
  </si>
  <si>
    <t>По состоянию на 01.07.2023 нарушения не установлены.</t>
  </si>
  <si>
    <t>В течение I полугодия 2023 года информация о работе комиссии по соблюдению требований к служебному поведению и урегулированию конфликта интересов и МПА СГО в сфере противодействия коррупции обновляются и своевременно размещаются на сайте АСГО.</t>
  </si>
  <si>
    <t>Задача 19. Поощрение лучших педагогических и руководящих работников</t>
  </si>
  <si>
    <t>Цель 11. Создание условий для подготовки специалистов с высшим профессиональным образованием для органов местного самоуправления Серовского городского округа, муниципальных образовательных организаций, расположенных на территории Серовского городского округа</t>
  </si>
  <si>
    <t>Задача 20. Обеспечение обучения специалистов с высшим профессиональным образованием для органов местного самоуправления Серовского городского округа, муниципальных образовательных организаций, расположенных на территории Серовского городского округа</t>
  </si>
  <si>
    <t>Цель 12. Организация и профориентация обучающихся в технической среде</t>
  </si>
  <si>
    <t>Задача 21. Развитие системы учебно-исследовательских, научно-технических мероприятий в целях повышения мотивации детей и подростков к изобретательской и рационализаторской деятельности</t>
  </si>
  <si>
    <t>Задача 21. Повышение престижа технических специальностей в подростковой среде</t>
  </si>
  <si>
    <t>Цель 14. Обеспечение общегородских мероприятий, направленных на социальную и государственную поддержку талантливых детей</t>
  </si>
  <si>
    <t>Задача 24. Привлечение обучающихся к участию в мероприятиях для талантливых детей (конкурсы, викторины, интеллектуальные игры, олимпиады)</t>
  </si>
  <si>
    <t>Цель 15. Распространение актуального педагогического опыта по профилактике детского дорожно-транспортного травматизма, пожарной безопасности, гражданской обороне и действиям при ЧС, обеспечивающего формирование устойчивых теоретических, практических умений и навыков безопасного поведения воспитанников и обучающихся в повседневной жизни</t>
  </si>
  <si>
    <t>Задача 25. Создание условий для совершенствования системы работы базовых площадок</t>
  </si>
  <si>
    <t>Целевой показатель 18. Численность ветеранов боевых действий, получивших материальную помощь на лечение и зубопротезирование</t>
  </si>
  <si>
    <t>Материальная помощь выплачена согласно утвержденным постановлениям администрации Серовского городского округа в полном объеме. Выплаты носят заявительный характер.</t>
  </si>
  <si>
    <t>Целевой показатель 21. Численность участников ВОВ, тружеников тыла ВОВ, получивших материальную помощь ко Дню Победы</t>
  </si>
  <si>
    <t>Материальная помощь выплачена согласно спискам получателей в полном объеме.</t>
  </si>
  <si>
    <t>Мероприятие запланировано на III квартал 2023 года.</t>
  </si>
  <si>
    <t>Целевой показатель 23. Численность ветеранов ВОВ, получивших материальную помощь в связи с традиционно считающимися юбилейными датами, начиная с 90-летия, получивших персональные поздравления Президента Российской Федерации</t>
  </si>
  <si>
    <t>Цель 1. Совершенствование  муниципального  управления и муниципальной службы в Серовском городском округе</t>
  </si>
  <si>
    <t>Причины отклонения от планового значения</t>
  </si>
  <si>
    <t>Целевой показатель 13. Количество распространенных среди населения экземпляров печатной продукции по вопросам профилактики экстремизма</t>
  </si>
  <si>
    <t>Заявительный характер осуществления расходов. По всем поступившим заявлениям денежные суммы выплачены в размерах, предусмотренных НПА.</t>
  </si>
  <si>
    <t>Целевой показатель 7. Доля предоставленных гарантий для лиц, замещающих должности депутатов Думы Серовского городского округа, от общего количества установленных гарантий, с учетом поступивших обращений</t>
  </si>
  <si>
    <t>Целевой показатель 6. Доля приобретенных научных, методических, справочных и периодических изданий по муниципальному управлению и муниципальной службе от общего числа поступивших заявок</t>
  </si>
  <si>
    <t>Целевой показатель 13. Объем информации, размещенный на официальных сайтах органов местного самоуправления Серовского городского округа</t>
  </si>
  <si>
    <t>Задача 8. Предварительный финансовый контроль за исполнением местного бюджета в рамках требований бюджетного законодательства</t>
  </si>
  <si>
    <t>Подпрограмма 1. Социальная поддержка малообеспеченных, неполных, многодетных семей, детей с ограниченными возможностями здоровья и членов их семей, детей-сирот,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</t>
  </si>
  <si>
    <t>степень качества управления муниципальными финансами</t>
  </si>
  <si>
    <t>Задача 2. Обеспечение реагирования органов управления, сил и средств Серовского городского звена Свердловской областной подсистемы РСЧС на чрезвычайные ситуации</t>
  </si>
  <si>
    <t>Задача 3. Обеспечение безопасности населения на водных объектах, охрана их жизни и здоровья</t>
  </si>
  <si>
    <t>Задача 4. Обеспечение возможности получения, отображения, сохранения и обработки видеоинформации, управления видеокамерами в реальном времени</t>
  </si>
  <si>
    <t>Цель 3. Обеспечение первичных мер пожарной безопасности в границах Серовского городского округа</t>
  </si>
  <si>
    <t>Задача 5. Снижение тяжести последствий пожаров</t>
  </si>
  <si>
    <t>Задача 6. Уменьшение степени угрозы возникновения и распространения пожаров</t>
  </si>
  <si>
    <t>минут</t>
  </si>
  <si>
    <t>тысяч рублей</t>
  </si>
  <si>
    <t>&lt;= 15</t>
  </si>
  <si>
    <t xml:space="preserve">Целевой показатель 2. Доля учащихся и студентов Серовского городского округа, систематически занимающихся физической культурой и спортом, в общей численности учащихся и студентов Серовского городского округа (в возрасте 3-29 лет)
</t>
  </si>
  <si>
    <t>Перенесены сроки проведения физкультурных мероприятий на более поздний период 2023 года. До конца календарного года значения целевых показателей будут достигнуты</t>
  </si>
  <si>
    <t>Организаторами перенесены сроки проведения физкультурных мероприятий на более поздний период 2023 года. До конца календарного года значения целевых показателей будут достигнуты</t>
  </si>
  <si>
    <t>Целевой показатель 16. Доля лиц, занимающихся по дополнительным образовательным программам спортивной подготовки в организациях ведомственной принадлежности физической культуры и спорта</t>
  </si>
  <si>
    <t>Целевой показатель 17.Организациям,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 оказана государственная поддержка</t>
  </si>
  <si>
    <t>Целевой показатель 18. Уровень обеспеченности населения спортивными сооружениями исходя из единовременной пропускной способности объектов спорта</t>
  </si>
  <si>
    <t>ПОДПРОГРАММА 1. БЛАГОУСТРОЙСТВО</t>
  </si>
  <si>
    <t>ПОДПРОГРАММА 2. ТРАНСПОРТНОЕ ОБСЛУЖИВАНИЕ, ВОДНОЕ И ДОРОЖНОЕ ХОЗЯЙСТВО</t>
  </si>
  <si>
    <t>ПОДПРОГРАММА 4. 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</t>
  </si>
  <si>
    <t>ПОДПРОГРАММА 1. ОРГАНИЗАЦИЯ ИСПОЛНЕНИЯ ДОХОДНОЙ ЧАСТИ БЮДЖЕТА СЕРОВСКОГО ГОРОДСКОГО ОКРУГА</t>
  </si>
  <si>
    <t>ПОДПРОГРАММА 2. УПРАВЛЕНИЕ БЮДЖЕТНЫМ ПРОЦЕССОМ И ЕГО СОВЕРШЕНСТВОВАНИЕ</t>
  </si>
  <si>
    <t>ПОДПРОГРАММА 5. ОБЕСПЕЧЕНИЕ РЕАЛИЗАЦИИ МУНИЦИПАЛЬНОЙ ПРОГРАММЫ "УПРАВЛЕНИЕ МУНИЦИПАЛЬНЫМИ ФИНАНСАМИ СЕРОВСКОГО ГОРОДСКОГО ОКРУГА ДО 2026 ГОДА"</t>
  </si>
  <si>
    <t>Целевой показатель 7. Общее число участников мероприятий по поддержке субъектов малого и среднего предпринимательства, осуществляющих деятельность на сельских территориях</t>
  </si>
  <si>
    <t>Оценка. Информация предоставляется Свердловскстатом в конце 1 квартала года следующего за отчетным</t>
  </si>
  <si>
    <t>Целевой показатель 8. Доля детей в возрасте от 7 до 18 лет, охваченных дополнительным образованием в сфере молодежной политики</t>
  </si>
  <si>
    <t>Целевой показатель 9. Доля обучающихся, принявших участие в массовых мероприятиях различного уровня, в общей численности обучающихся</t>
  </si>
  <si>
    <t>Задача 2. Развитие инновационной деятельности в сфере культуры</t>
  </si>
  <si>
    <t>Задача 3. Модернизация материально-технической базы учреждений культуры и искусства</t>
  </si>
  <si>
    <t>Задача 4. Создание модельных муниципальных библиотек</t>
  </si>
  <si>
    <t>Задача 5. Создание условий для сохранения и развития кадрового потенциала сферы культуры и искусства</t>
  </si>
  <si>
    <t>Целевой показатель 16. Отношение объема муниципального долга Серовского городского округа к общему годовому объему доходов местного бюджета без учета объема безвозмездных поступлений в отчетном финансовом году и объема поступлений налоговых доходов по дополнительным нормативам отчислений</t>
  </si>
  <si>
    <t>&lt;= 44</t>
  </si>
  <si>
    <t>Целевой показатель 1. Доступность дошкольного образования для детей дошкольного возраста от 1,5 до 3 лет</t>
  </si>
  <si>
    <t>Целевой показатель 2. Отношение среднемесячной заработной платы педагогических работников муниципальных дошкольных образовательных органи-заций к среднемесячной заработной плате в общем образовании в регионе</t>
  </si>
  <si>
    <t>Целевой показатель 3. Доля граждан, занимающихся добровольческой (волонтерской) деятельностью</t>
  </si>
  <si>
    <t>Задача 10. Стабильное обеспечение поддержания готовности сил и средств Серовского городского звена Свердловской областной подсистемы единой государственной системы предупреждения и ликвидации чрезвычайных ситуаций</t>
  </si>
  <si>
    <t>Задача 7. Обеспечение сохранности историко-культурного наследия</t>
  </si>
  <si>
    <t>га</t>
  </si>
  <si>
    <t>километров</t>
  </si>
  <si>
    <t>Целевой показатель 11. Доля своевременно открытых лицевых счетов для учета операций по исполнению местного бюджета и не участников бюджетного процесса и проведения кассовых операций со средствами на лицевых счетах не участников бюджетного процесса</t>
  </si>
  <si>
    <t>Целевой показатель 12. Доля исполненных судебных актов по искам к Серовскому городскому округу о возмещении вреда, причиненного гражданину или юридическому лицу в результате незаконных действий (бездействия) органов местного самоуправления Серовского городского округа либо должностных лиц этих органов, и о присуждении компенсации за нарушение права на исполнение судебного акта в течение трех месяцев со дня поступления исполнительных документов на исполнение</t>
  </si>
  <si>
    <t>Задача 4. Повышение эффективности управления средствами местного бюджета</t>
  </si>
  <si>
    <t>Целевой показатель 13. Степень качества управления финансами Серовского городского округа, определяемая в соответствии с Постановлением Правительства Свердловской области</t>
  </si>
  <si>
    <t>не ниже II</t>
  </si>
  <si>
    <t>Целевой показатель 14. Степень достижения Серовским городским округом максимально возможного количества баллов, набранных в ходе проведения мониторинга и составления рейтинга муниципальных образований Свердловской области по уровню открытости бюджетных данных за отчетный финансовый год</t>
  </si>
  <si>
    <t>&lt;= 100</t>
  </si>
  <si>
    <t>Задача 1. Развитие инфраструктуры социальной сферы и привлечение высококвалифицированных кадров</t>
  </si>
  <si>
    <t>Задача 6.11. Разработка документации по планировке территории Серовского городского округа.</t>
  </si>
  <si>
    <t>Целевой показатель 7. Доля протяженности автомобильных дорог общего пользования местного значения с усовершенствованным покрытием, отвечающих нормативным требованиям</t>
  </si>
  <si>
    <t>Целевой показатель 5. Количество реализованных проектов по обустройству объектами социальной инфраструктуры</t>
  </si>
  <si>
    <t>Целевой показатель 4. Количество реализованных проектов по обустройству объектами инженерной инфраструктуры</t>
  </si>
  <si>
    <t>Целевой показатель 3. Доля сельских населенных пунктов муниципального образования, не имеющих стационарных и нестационарных объектов торговли, в которые осуществляется выездное обслуживание</t>
  </si>
  <si>
    <t>Целевой показатель 8. Протяженность тепловых сетей, нуждающихся в замене, от общей протяженности</t>
  </si>
  <si>
    <t>Задача 6. Повышение уровня информированности населения через средства массовой информации, информационные стенды, информационно-телекоммуникационную сеть Интернет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</t>
  </si>
  <si>
    <t>Цель 1. Повышение уровня созидательной активности и успешной самореализации молодых граждан Серовского городского округа</t>
  </si>
  <si>
    <t>Капитальный ремонт, строительство и реконструкция автомобильных дорог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</si>
  <si>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</si>
  <si>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Целевой показатель 1. Охват населения системой оповещения об опасностях, возникающих при угрозах возникновения или возникновении чрезвычайных ситуаций природного и техногенного характера</t>
  </si>
  <si>
    <t>Целевой показатель 2. Доля разработанных и актуализированных на отчетный период организационно-планирующих документов, определяющих основания и порядок подготовки к защите и защите населения, материальных и культурных ценностей</t>
  </si>
  <si>
    <t>Целевой показатель 3. Доля неработающего населения, прошедшего обучение в области гражданской обороны и защиты от чрезвычайных ситуаций природного и техногенного характера, от общей численности неработающего населения</t>
  </si>
  <si>
    <t>Целевой показатель 5. Количество профилактических мероприятий, выполненных в целях обеспечения безопасности населения на водных объектах</t>
  </si>
  <si>
    <t>Целевой показатель 6. Исправное техническое состояние средств отображения и управления видеокамерами в реальном времени, видеозаписи событий, записи в архив</t>
  </si>
  <si>
    <t>Целевой показатель 7. Установка и содержание систем видеонаблюдения</t>
  </si>
  <si>
    <t>Целевой показатель 8. Ежегодное снижение количества пострадавших (погибших и травмированных) на пожарах</t>
  </si>
  <si>
    <t>Целевой показатель 26. Уровень материально-технического обеспечения МКУ «УГЗ СГО», как органа управления силами и средствами Серовского городского звена Свердловской областной подсистемы единой государственной системы предупреждения и ликвидации чрезвычай, от запланированного объема</t>
  </si>
  <si>
    <t>Целевой показатель 9. Ежегодное снижение количества пожаров</t>
  </si>
  <si>
    <t>Целевой показатель 10. Доля исправных источников противопожарного водоснабжения</t>
  </si>
  <si>
    <t>Целевой показатель 11. Среднее время на ликвидацию 1 пожара</t>
  </si>
  <si>
    <t>Целевой показатель 12. Исправное техническое состояние электрозвуковых сирен оповещения населения о пожаре в сельских населенных пунктах</t>
  </si>
  <si>
    <t>Целевой показатель 13. Обеспеченность добровольных пожарных дружин по основным видам средств: боевая одежда, пожарно-техническое имущество</t>
  </si>
  <si>
    <t>Целевой показатель 18. Количество мероприятий по пропаганде здорового образа жизни, профилактике незаконного оборота наркотиков, ВИЧ-инфекции, алкоголизма</t>
  </si>
  <si>
    <t>Целевой показатель 14. Степень выполнения Плана основных  мероприятий, утв. на текущий год</t>
  </si>
  <si>
    <t>Задача 1. Предоставление гарантированных мер социальной поддержки гражданам, имеющим право на субсидии на оплату жилого помещения и коммунальных услуг, своевременно и в полном объеме</t>
  </si>
  <si>
    <t>Цель 5. Обеспечение реализации муниципальной программы «Обеспечение общественной безопасности на территории Серовского городского округа»</t>
  </si>
  <si>
    <t>Общая протяженность освещенных частей улиц, проездов</t>
  </si>
  <si>
    <t>Площадь озеленения территории города на одного жителя</t>
  </si>
  <si>
    <t>Площадь ручной уборки территорий парков, скверов, площадей, остановочных комплексов и иных</t>
  </si>
  <si>
    <t>Доля мест захоронения, текущее содержание которых обеспечивается</t>
  </si>
  <si>
    <t>Доля населения, охваченного контейнерной вывозкой ТКО, проживающего в многоэтажной застройке</t>
  </si>
  <si>
    <t>Задача 1. Обеспечение населения коммунальными услугами надлежащего качества</t>
  </si>
  <si>
    <t>Целевой показатель 1. Охват потребителей услугами централизованного водоснабжения от общего числа населения</t>
  </si>
  <si>
    <t>Задача 5.12. Установление границ городских лесов с внесением сведений в ЕГРН и устранение противоречий в документах территориального планирования и градостроительного зонирования.</t>
  </si>
  <si>
    <t>Цель 6. Обеспечение населения Серовского городского округа доступным и комфортным жильем путем реализации механизмов поддержки и развития жилищного строительства и стимулирования спроса на рынке жилья.</t>
  </si>
  <si>
    <t>Задача 2. Формирование системы непрерывного профессионального образования муниципальных служащих; профессиональное развитие муниципальных служащих</t>
  </si>
  <si>
    <t>Целевой показатель 1. Количество участников мероприятий учреждений культурно-досугового типа</t>
  </si>
  <si>
    <t>метр квадратный</t>
  </si>
  <si>
    <t>Целевой показатель 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</si>
  <si>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Целевой показатель 3. Число субъектов малого и среднего предпринимательства в расчете на 10 тыс. человек населения</t>
  </si>
  <si>
    <t>да/нет</t>
  </si>
  <si>
    <t>да</t>
  </si>
  <si>
    <t>Задача 1. Совершенствование нормативной правовой базы  для оптимального организационно-правового обеспечения муниципальной службы в соответствии  с федеральным и областным законодательством</t>
  </si>
  <si>
    <t>количество организаций</t>
  </si>
  <si>
    <t>Подпрограмма 4. Реализация проекта «Уральская инженерная школа»</t>
  </si>
  <si>
    <t>Материальная помощь выплачена согласно спискам граждан в полном объеме. Выплаты носят заявительный характер.</t>
  </si>
  <si>
    <t>Задача 1. Модернизация системы развития детско-юношеского спорта и подготовки спортивного резерва, включая совершенствование системы отбора талантливых спортсменов в Серовском городском округе.</t>
  </si>
  <si>
    <t>Задача 4. Исполнение муниципальных функций в сфере физической культуры и спорта в Серовском городском округе</t>
  </si>
  <si>
    <t>Целевой показатель 22. Численность неработающих пенсионеров, получивших материальную помощь ко Дню пожилого человека</t>
  </si>
  <si>
    <t>Целевой показатель 20. Численность инвалидов ВОВ, участников ВОВ, получивших социальную поддержку в виде ремонта квартир, помещений</t>
  </si>
  <si>
    <t>Целевой показатель 19. Численность пенсионеров, получивших помощь на оздоровление</t>
  </si>
  <si>
    <t>Целевой показатель 2. Доля действующих положений об отраслевых (функциональных) органах, структурных подразделениях органов местного самоуправления городского округа, должностных инструкций муниципальных служащих от общего количества положений и должностных инструкций в соответствии с утвержденной структурой органов местного самоуправления Серовского городского округа</t>
  </si>
  <si>
    <t>Целевой показатель 1. Темп роста объема налоговых и неналоговых доходов бюджета Серовского городского округа (в сопоставимых условиях)</t>
  </si>
  <si>
    <t>&gt;= 20</t>
  </si>
  <si>
    <t>Целевой показатель 2. Отклонение исполнения прогноза налоговых и неналоговых доходов бюджета Серовского городского округа</t>
  </si>
  <si>
    <t>&lt;= 24,6</t>
  </si>
  <si>
    <t>Задача 2. Улучшение качества администрирования доходов бюджета и повышение эффективности работы с дебиторской задолженностью</t>
  </si>
  <si>
    <t>Целевой показатель 4. Отношение объема просроченной дебиторской задолженности по администрируемым Финансовым управлением доходам бюджета (без учета безвозмездных поступлений) на конец отчетного периода по сравнению с началом отчетного периода</t>
  </si>
  <si>
    <t>Целевой показатель 36. Количество документов, содержащих сведения о сетях инженерно-технического обеспечения на территории Серовского городского округа, переведенных в цифровой вид и внесенных в базу информационной системы обеспечения градостроительной деятельности (ИСОГД), в год</t>
  </si>
  <si>
    <t>Целевой показатель 50. Площадь городских лесов в соответствии в документами территориального планирования и градостроительного зонирования, в отношении которых проведены работы по лесоустройству</t>
  </si>
  <si>
    <t xml:space="preserve">Целевой показатель 1. Ввод объектов образовательной инфраструктуры муниципальной собственности </t>
  </si>
  <si>
    <t>Цель 1. Создание комфортных условий проживания на основе улучшения качества окружающей среды на территории округа, снижение влияния на окружающую среду деятельности человека, связанной с обращением твердых коммунальных отходов</t>
  </si>
  <si>
    <t>Цель 1. Повышение уровня энергетического комфорта проживания населения Серовского городского округа</t>
  </si>
  <si>
    <t>Цель 1. Повышение надежности систем коммунальной инфраструктуры, качества и безопасности предоставляемых коммунальных услуг</t>
  </si>
  <si>
    <t>Задача 6. Обеспечение бесплатным питанием отдельных категорий обучающихся, осваивающих основные общеобразовательные программы с применением электронного обучения и дистанционных образовательных технологий в муниципальных общеобразовательных организациях, и обучающихся с ограниченными возможностями здоровья, в том числе детей-инвалидов, осваивающих основные общеобразовательные программы на дому, на период введения на территории Свердловской области режима повышенной готовности в связи с угрозой распространения новой коронавирусной инфекции (2019-nCoV)</t>
  </si>
  <si>
    <t>Задача 8. Обеспечение условий для воспитания гармонично развитой и социально ответственной личности</t>
  </si>
  <si>
    <t>Задача 9. Создание условий для обеспечения подготовки обучающихся муниципальных общеобразовательных организаций Серовского городского округа к ГИА-9 в течение учебного года и проведения ГИА выпускников 9-х классов в пунктах сдачи экзаменов</t>
  </si>
  <si>
    <t>Задача 10. Увеличение доли детей, охваченных услугами дополнительного образования</t>
  </si>
  <si>
    <t>Задача 11. Развитие системы дополнительного образования детей</t>
  </si>
  <si>
    <t>Показатель будет выполнен по окончанию года.</t>
  </si>
  <si>
    <t>Цель 1. Реализация государственной политики в области профилактики терроризма, минимизации и (или) ликвидации последствий его проявлений, а также защита личности, общества и государства от террористических актов и иных проявлений терроризма на территории Серовского городского округа</t>
  </si>
  <si>
    <t>ед./км</t>
  </si>
  <si>
    <t>кВт*ч/куб.м</t>
  </si>
  <si>
    <t>нет</t>
  </si>
  <si>
    <t>Подпрограмма 3. Педагогические кадры ХХI века</t>
  </si>
  <si>
    <t>Целевой показатель 6. Количество посещений библиотек</t>
  </si>
  <si>
    <t>Целевой показатель 9. Число зрителей на показах спектаклей (театральных постановок)</t>
  </si>
  <si>
    <t>Задача 12. Развитие системы персонифицированного финансирования  дополнительного образования детей в Серовском городском округе</t>
  </si>
  <si>
    <t>Подпрограмма 2. Организация отдыха детей и молодежи в Серовском городском округе</t>
  </si>
  <si>
    <t>Процент выполнения</t>
  </si>
  <si>
    <t>план на год</t>
  </si>
  <si>
    <t>план на отчетный период</t>
  </si>
  <si>
    <t>Целевой показатель 4. 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Серовского городского округа</t>
  </si>
  <si>
    <t>Целевой показатель 2. Количество дворовых территорий Серовского городского округа, в которых реализованы проекты их комплексного благоустройства</t>
  </si>
  <si>
    <t>Подпрограмма 1. Качество образования как основа благополучия</t>
  </si>
  <si>
    <t>Цель 1. Обеспечение доступности дошкольного образования для детей в возрасте до 3 лет</t>
  </si>
  <si>
    <t>случаев на 100 тыс. человек населения</t>
  </si>
  <si>
    <t>Цель 3. Повышение качества общего образования</t>
  </si>
  <si>
    <t xml:space="preserve">Целевой показатель достигнут. </t>
  </si>
  <si>
    <t>Подпрограмма 2. Повышение общественной значимости семьи, профилактика социального сиротства</t>
  </si>
  <si>
    <t>Цель 2. Сохранение системы дополнительных мер по повышению общественной значимости семьи, профилактике социального сиротства в Серовском городском округе</t>
  </si>
  <si>
    <t>Задача 2. Организация и проведение мероприятий, направленных на повышение общественной значимости семьи, профилактику социального сиротства</t>
  </si>
  <si>
    <t>Целевой показатель 2. Обеспечение проверки состояния антитеррористической защищенности мест массового пребывания людей, своевременной актуализации паспортов безопасности</t>
  </si>
  <si>
    <t>&lt;= 1</t>
  </si>
  <si>
    <t>"Центр досуга "Родина" - 6 000 зрит.                                                Дом культуры "Надеждинский" - 4 974 зрит.</t>
  </si>
  <si>
    <t>Поставлено на учет и отремонтировано 15 713 экз. (мелкий ремонт - 348 экз., списание - 9 530 экз., пожертвовано - 142 экз., приобретено - 5 693 экз.)</t>
  </si>
  <si>
    <t>Произведен ремонт в Центре деловой информации  (МБУК "Централизованная библиотечная система СГО")</t>
  </si>
  <si>
    <t>Целевой показатель 35. Доля зданий (помещений) муниципальных учреждений культуры, находящихся в удовлетворительном состоянии в общем количестве зданий (помещений) данных учреждений</t>
  </si>
  <si>
    <t>Целевой показатель 36. Доля муниципальных учреждений культуры, здания которых находятся в аварийном состоянии или требуют капитального ремнта, в общем количестве зданий (помещений) данных учреждений</t>
  </si>
  <si>
    <t>Целевой показатель 37. Увеличение количества модельных муниципальных библиотек</t>
  </si>
  <si>
    <t>Целевой показатель 39. Переоснащены муниципальные библиотеки по модельному стандарту</t>
  </si>
  <si>
    <t>Целевой показатель 40. Соотношение средней заработной платы работников культуры к среднемесячному доходу от трудовой деятельности по Свердловской области</t>
  </si>
  <si>
    <t xml:space="preserve">Целевой показатель 41. Количество специалистов Серовского городского округа, прошедших повышение квалификации на базе Центров непрерывного образования </t>
  </si>
  <si>
    <t>Целевой показатель 42. Количество материалов в телеэфире и сети «Интернет»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</t>
  </si>
  <si>
    <t>Целевой показатель 43. Объем публикаций газетных статей, содержащих        информацию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</t>
  </si>
  <si>
    <t>Выпущены газетные статьи, содержащие информацию о культурном развитии муниципального образования в объеме 14 273 кв.см.</t>
  </si>
  <si>
    <t>Целевой показатель 44. Количество      выходов официальной информации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 на радио</t>
  </si>
  <si>
    <t>Целевой показатель 45. Количество      информационных стендов «Серовский городской округ. Информация.»</t>
  </si>
  <si>
    <t>Целевой показатель 47. Объем информационного материала</t>
  </si>
  <si>
    <t>знак</t>
  </si>
  <si>
    <t>Целевой показатель 48. Количество информационных материалов</t>
  </si>
  <si>
    <t>Целевой показатель 49. Содержание и сохранение объектов культурного наследия городского округа (объектов культурного наследия, мемориальных комплексов, памятников,  мемориальных и памятных досок)</t>
  </si>
  <si>
    <t>Целевой показатель 19. Количество приобретенных (созданных) или модернизированных объектов (конструктивных частей объектов) нефинансовых активов, отнесенных к движимому имуществу, за исключением нематериальных активов</t>
  </si>
  <si>
    <t>Целевой показатель 21. Количество спортивных площадок, оснащенных специализированным оборудованием для занятий уличной гимнастикой</t>
  </si>
  <si>
    <t>Целевой показатель 22. Количество объектов недвижимого имущества, в отношении которых осуществлен  капитальный (текущий) ремонт</t>
  </si>
  <si>
    <t>Цель 5. Обеспечение условий для реализации мероприятий муниципальной программы в соответствии с установленными сроками и задачами</t>
  </si>
  <si>
    <t>Задача 1. Совершенствование и обеспечение доступности механизмов поддержки субъектов малого и среднего предпринимательства в Серовском городском округе</t>
  </si>
  <si>
    <t>млн руб.</t>
  </si>
  <si>
    <t>из них учащихся и студентов</t>
  </si>
  <si>
    <t>Неисполнение плановых назначений связано с отменой массовых мероприятий, посвященных 78-й годовщине Победы в Великой Отечественной войне 1941-1945 годов</t>
  </si>
  <si>
    <t>Подпрограмма 3. Обеспечение первичных мер пожарной безопасности на территории Серовского городского округа</t>
  </si>
  <si>
    <t>Подпрограмма 4. Профилактика правонарушений на территории Серовского городского округа</t>
  </si>
  <si>
    <t>Подпрограмма 1. Развитие объектов социальной сферы и обеспечение жильем отдельных категорий граждан</t>
  </si>
  <si>
    <t>Подпрограмма 2. Переселение граждан из аварийного жилищного фонда и жилых помещений, признанных непригодными для проживания</t>
  </si>
  <si>
    <t>тыс. руб.</t>
  </si>
  <si>
    <t>Целевой показатель 20. Доля обучающихся с ограниченными возможностями здоровья, в том числе детей-инвалидов, осваивающих основные общеобразовательные программы на дому, обеспеченных бесплатным двухразовым питанием, от общего количества обучающихся льготной категории</t>
  </si>
  <si>
    <t>ПОДПРОГРАММА 4. ПОВЫШЕНИЕ ЭФФЕКТИВНОСТИ СИСТЕМЫ МУНИЦИПАЛЬНОГО ФИНАНСОВОГО КОНТРОЛЯ, КАЗНАЧЕЙСКОГО КОНТРОЛЯ И КОНТРОЛЯ В СФЕРЕ ЗАКУПОК ТОВАРОВ, РАБОТ, УСЛУГ</t>
  </si>
  <si>
    <t>ПОДПРОГРАММА 3. УПРАВЛЕНИЕ МУНИЦИПАЛЬНЫМ ДОЛГОМ НА ТЕРРИТОРИИ СЕРОВСКОГО ГОРОДСКОГО ОКРУГА</t>
  </si>
  <si>
    <t>ПОДПРОГРАММА 3. РАЗВИТИЕ И ОБЕСПЕЧЕНИЕ СОХРАННОСТИ СЕТИ АВТОМОБИЛЬНЫХ ДОРОГ</t>
  </si>
  <si>
    <t>Целевой показатель 19. Усовершенствованы профессиональные репертуарные театры, находящиеся в населенных пунктах с численностью населения до 300 тыс. человек, путем создания новых постановок и (или) улучшения материально-технического оснащения</t>
  </si>
  <si>
    <t>Целевой показатель 20. Количество сельских учреждений культуры Серовского городского округа, получивших грантовую поддержку</t>
  </si>
  <si>
    <t>Целевой показатель 21. Оказана государственная поддержка лучшим сельским учреждениям культуры</t>
  </si>
  <si>
    <t>Целевой показатель 24. Число посещений культурных мероприятий Серовского городского округа</t>
  </si>
  <si>
    <t>Целевой показатель 25. Количество волонтеров Серовского городского округа, вовлеченных в программу "Волонтеры культуры"</t>
  </si>
  <si>
    <t>Целевой показатель 26. Количество обращений к порталу "Культура Урала. РФ" в Серовском городском округе</t>
  </si>
  <si>
    <t>Целевой показатель 27. Уровень фактической обеспеченности учреждениями культуры от нормативной потребности клубами и учреждениями клубного типа</t>
  </si>
  <si>
    <t>Целевой показатель 28. Уровень фактической обеспеченности учреждениями культуры от нормативной потребности библиотеками</t>
  </si>
  <si>
    <t>Целевой показатель 30. Результаты независимой оценки качества условий оказания услуг муниципальными организациями в сферах культуры</t>
  </si>
  <si>
    <t>Целевой показатель 32. Число грантов для поддержки значимых для социокультурного развития Свердловской области проектов организаций культуры и искусства</t>
  </si>
  <si>
    <t>Целевой показатель 34. Улучшение технического состояния помещений: уменьшение количества зданий (помещений), требующих капитального ремонта, аварийных</t>
  </si>
  <si>
    <t>Целевой показатель 15. Приобретение и установка оборудования взамен действующего оборудования 
с подтвержденным процентом износа более 80%</t>
  </si>
  <si>
    <t>Целевой показатель 1. Количество отремонтированных квартир детей-сирот</t>
  </si>
  <si>
    <t>Ремонт квартиры будет завершен в III квартале 2023 года.</t>
  </si>
  <si>
    <t>Целевой показатель 2. Численность детей отдельных категорий, получивших бесплатные путевки в загородные оздоровительные лагеря и городские оздоровительные лагеря с дневным пребыванием</t>
  </si>
  <si>
    <t>Целевой показатель 3. Численность учащихся детей-сирот и детей, оставшихся без попечения родителей, а также лиц из числа детей-сирот и детей, оставшихся без попечения родителей, получивших стипендию как успешно обучающиеся в государственных образовательных учреждениях начального, среднего и высшего профессионального образования по окончанию учебного семестра</t>
  </si>
  <si>
    <t>Произведена выплата стипендии детям-сиротам и детям, оставшимся без попечения родителей: 20 обучающимся по 5 000 рублей (оценки 4 и 5) и 3 обучающимся по 10 000 рублей (оценка 5) на основании постановления администрации Серовского городского округа от 23.03.2023 № 458.</t>
  </si>
  <si>
    <t>Целевой показатель 4. Численность детей с ограниченными возможностями здоровья и неорганизованных детей, принявших участие в Рождественской елке главы Серовского городского округа</t>
  </si>
  <si>
    <t>Мероприятие запланировано на IV квартал 2023 года.</t>
  </si>
  <si>
    <t>Целевой показатель 5. Численность детей с ограниченными возможностями здоровья, неорганизованных детей и детей работников бюджетной сферы, получивших новогодние подарки</t>
  </si>
  <si>
    <t>Целевой показатель 6. Численность детей работников муниципальных дошкольных образовательных организаций, которым были возмещены расходы родительской платы за присмотр и уход за их детьми, посещающими муниципальную дошкольную образовательную организацию, в размере 50%</t>
  </si>
  <si>
    <t>Целевой показатель 7. Численность детей из многодетных семей в сельских территориях, за присмотр и уход за которыми были возмещены расходы родительской платы</t>
  </si>
  <si>
    <t>Целевой показатель 8. Количество приобретенных сертификатов для проведения мероприятий для детей с ограниченными возможностями здоровья</t>
  </si>
  <si>
    <t>Приобретение сертификатов носит заявительный характер. В течение 1 полугодия 2023 года заявок на приобретение сертификатов не поступало.</t>
  </si>
  <si>
    <t>Целевой показатель 9. Численность детей лиц, мобилизованных, принимающих участие в специальной военной операции на территории Украины, Луганской Народной Республики, Донецкой Народной Республики, за присмотр и уход за которыми были возмещены расходы родительской платы</t>
  </si>
  <si>
    <t>Целевой показатель 10. Численность участников проведенных рейдов по профилактике безнадзорности</t>
  </si>
  <si>
    <t>В 1 полугодии проведен рейд "Малыш" по выявлению безнадзорных детей до 3-х лет. В августе будет проведен рейд «1 сентября».</t>
  </si>
  <si>
    <t>Целевой показатель 11. Численность участников мероприятий, проводимых в рамках программы семейного досуга «Мир в нашем доме» для малообеспеченных семей и приемных детей</t>
  </si>
  <si>
    <t>Программа проводится в течение года.</t>
  </si>
  <si>
    <t>Целевой показатель 12. Численность участников мероприятий, направленных на укрепление статуса замещающей семьи и значимости ребенка в семье</t>
  </si>
  <si>
    <t>Целевой показатель 13. Количество листовок по профилактике гибели и травмирования несовершеннолетних, распространенных в рамках акции «Безопасность детства»</t>
  </si>
  <si>
    <t>не менее 88</t>
  </si>
  <si>
    <t>не менее 13</t>
  </si>
  <si>
    <t>не менее 35</t>
  </si>
  <si>
    <t>Целевой показатель 7.1. Выездные консультации для предпринимателей и физических лиц, заинтересованных в начале осуществления предпринимательской деятельности в сельских территориях</t>
  </si>
  <si>
    <t>не менее 15</t>
  </si>
  <si>
    <t>Целевой показатель 7.2. Стратегическая сессия «Поиск и анализ идей для бизнеса»</t>
  </si>
  <si>
    <t>не менее 10</t>
  </si>
  <si>
    <t>Целевой показатель 7.3. Семинар по повышению предпринимательской деятельности</t>
  </si>
  <si>
    <t>Целевой показатель 8. Общее количество участников мероприятия Мастерская бизнеса «Успешный старт» (очное обучение – 40 часов, консультационное сопровождение в течение 3х месяцев с момента регистрации в качестве субъекта малого предпринимательства или самозанятого, очное обучение руководителей – 8 часов)</t>
  </si>
  <si>
    <t>не менее 60</t>
  </si>
  <si>
    <t>1. Муниципальная программа «Развитие муниципальной службы в Серовском городском округе» на 2023-2026 годы»</t>
  </si>
  <si>
    <t>2. Муниципальная программа «Дополнительные меры социальной поддержки отдельных категорий граждан Серовского городского округа» на 2023-2026 годы</t>
  </si>
  <si>
    <t>3. Муниципальная программа «Развитие культуры в Серовском городском округе» на 2021-2026 годы</t>
  </si>
  <si>
    <t>4. Муниципальная программа «Развитие физической культуры и спорта в Серовском городском округе» на 2021-2026 годы</t>
  </si>
  <si>
    <t>5. Муниципальная программа «Реализация молодежной политики в Серовском городском округе» на 2021-2026 годы</t>
  </si>
  <si>
    <t>6. Муниципальная программа «Управление собственностью Серовского городского округа» на 2021-2026 годы</t>
  </si>
  <si>
    <t>7. Муниципальная программа «Развитие системы образования в Серовском городском округе» на 2023-2027 годы</t>
  </si>
  <si>
    <t>Территориальные зоны устанавливались в отношении 37 населенных пунктов Серовского городского округа, в том числе 36 сельских населенных пунктов и г. Серов. Соответственно и ПЗЗ (его текстовая часть) была приведена в соот-ветствие в отношении 37 населенных пунктов из 37. В состав 37 населенных пунктов входит 124 территориальных зоны, из них сельских населенных пунктов 109. На сегодняшний день на учете стоит 124 территориальные зоны, в том числе 109 территориальных зон сельских населенных пунктов и 15 – город Серов</t>
  </si>
  <si>
    <t>Фактически разработана документация по планировке территорий в целях строительства и благоустройства в рамках исполнения двух контрактов на общую площадь 18,45 га при планах на отчетный период в 47 га</t>
  </si>
  <si>
    <t>Исключение из границ населенных пунктов городского округа земельных участков сельскохозяйственного назначения, земель лесного фонда, сведения о которых внесены в ЕГРН,привело к  невозможности реализации разработанных и утвержденных проектов планировки территории (ППТи ПМТ «Надеждинский комплекс III», ППТи ПМТ «Надеждинский комплекс IV», ППТ и ПМТ мкр. «Новая Кола», частично ППТ и ПМТ «Надеждинский комплекс II»).</t>
  </si>
  <si>
    <t>Целевой показатель 2. Количество реализованных проектов по благоустройству сельских территорий Серовского городского округа</t>
  </si>
  <si>
    <t>Целевой показатель 8. Индекс производства сельско-хозяйственной продукции сельско-хозяйственными организациями (в сопоставимых ценах;
в процентах к предыдущему году</t>
  </si>
  <si>
    <t>Целевой показатель 3. Доля налоговых и неналоговых доходов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</si>
  <si>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Целевой показатель 8. Количество изготовленных и размещенных 
в средствах массовой информации (включая официальные страницы в сети «Интернет» учреждений и организаций Серовского городского округа) информационных материалов по вопросам профилактики терроризма</t>
  </si>
  <si>
    <t>Целевой показатель 51. Площадь земельных участков, предоставленных для строительства объектов жилищного строительства, в отношении которых в течение 3 лет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</si>
  <si>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Целевой показатель 52. Общая площадь сформированных земель сельскохозяйственного назначения</t>
  </si>
  <si>
    <t>По итогам балансовых комиссий за 2022 год, проведенных 01.06.2023, положительный финансовый результат показали два муниципальных предприятия: МП «Серовавтодор» и МУП «Надеждинский». МУП с.Андриановичи  2022 год отработали с убытком.</t>
  </si>
  <si>
    <t xml:space="preserve">На 2023 год проведение аудиторских проверок не запланировано. </t>
  </si>
  <si>
    <t>По состоянию на отчетную дату заключены и оплачены 16 контрактов по текущей потребности, в том числе 1 муниципальный контракт на оценку 109 объектов.</t>
  </si>
  <si>
    <t>Фактически 90 оцененных объектов переданно в аренду или в собственность, отчеты об оценке использованы при инициировании процедуры изъятия.</t>
  </si>
  <si>
    <t>Целевой показатель 15. Отношение объема заимствований Серовского городского округа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</si>
  <si>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коэффициент</t>
  </si>
  <si>
    <t>Задача 7. Создание благоприятных условий для саморазвития и самореализации личности обучающегося, его успешной социализации в обществе</t>
  </si>
  <si>
    <t>тыс.
посещений</t>
  </si>
  <si>
    <t>Задача 4.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Серовского город</t>
  </si>
  <si>
    <t>Доля регулярных транспортных маршрутов, получивших свидетельства об осуществлении регулярных перевозок по данному маршруту и карты данного маршрута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</si>
  <si>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</t>
  </si>
  <si>
    <t>Доля протяженности автомобильных дорог общего пользования местного значения с усовершенствованным покрытием, отвечающих нормативным требованиям</t>
  </si>
  <si>
    <t>Установка и замена остановочных комплексов</t>
  </si>
  <si>
    <t>Целевой показатель 10. Доля обучающихся, являющихся победителями и призерами массовых мероприятий различного уровня, в общей численности обучающихся</t>
  </si>
  <si>
    <t>Целевой показатель 10. Доля муниципальных служащих, прошедших ежегодную диспансеризацию от общего количества муниципальных служащих</t>
  </si>
  <si>
    <r>
      <t>см</t>
    </r>
    <r>
      <rPr>
        <sz val="16"/>
        <color indexed="8"/>
        <rFont val="Arial Cyr"/>
        <family val="0"/>
      </rPr>
      <t>²</t>
    </r>
  </si>
  <si>
    <t>Показатель носит заявительный характер.</t>
  </si>
  <si>
    <t>Подпрограмма 3. Оказание материальной помощи отдельным категориям граждан</t>
  </si>
  <si>
    <t>Подпрограмма 6. Привлечение молодых специалистов для работы в муниципальных учреждениях социальной сферы Серовского городского округа</t>
  </si>
  <si>
    <t>Подпрограмма 7. Дополнительные меры по ограничению распространения ВИЧ-инфекции среди населения Серовского городского округа</t>
  </si>
  <si>
    <t>Целевой показатель 30. Количество показов аудио- и видеороликов социальной рекламы по вопросам ВИЧ-инфекции</t>
  </si>
  <si>
    <t>Подпрограмма 1. Развитие физической культуры и спорта в  Серовском городском округе</t>
  </si>
  <si>
    <t>Целевой показатель 11. Охват организованным горячим питанием учащихся общеобразовательных организаций</t>
  </si>
  <si>
    <t>Целевой показатель 12. Количество муниципальных общеобразовательных организаций, в которых созданы условия для обеспечения питания обучающихся</t>
  </si>
  <si>
    <t>Целевой показатель 13. 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</si>
  <si>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Целевой показатель 14. Приобретение и установка недостающего оборудования в производственных помещениях столовых общеобразовательных организаций, необходимого для создания 
в общеобразовательных организациях условий для организации горячего питания обучающихся</t>
  </si>
  <si>
    <t>Целевой показатель 17. Соотношение уровня средней заработной платы учителей общеобразовательных организаций и средней заработной платы в экономике Свердловской области</t>
  </si>
  <si>
    <t>Целевой показатель 18. Обеспечение бесплатным проездом детей-сирот и детей, оставшихся без попечения родителей, обучающихся в муниципальных образова-тельных организациях, на городском, пригородном, в сельской местности на внутригородском, транспорте</t>
  </si>
  <si>
    <t xml:space="preserve">Целевой показатель 21. 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 </t>
  </si>
  <si>
    <t>Целевой показатель 22. Количество образовательных организаций общего и среднего профессионального образования всех форм собственности и ведомственной принадлежности, в которых внедрены рабочие программы воспитания и календарные планы воспитательной работы</t>
  </si>
  <si>
    <t>Целевой показатель 23. Количество сформированных центров казачьей культуры и/или кадетского образования</t>
  </si>
  <si>
    <t>Цель 2. Рациональное управление средствами бюджета Серовского городского округа, повышение эффективности бюджетных расходов</t>
  </si>
  <si>
    <t>Задача 3. Организация планирования и исполнения местного бюджета</t>
  </si>
  <si>
    <t>Целевой показатель 9. Полное и своевременное исполнение полномочий финансового органа в части планирования и организации исполнения местного бюджета</t>
  </si>
  <si>
    <t>Целевой показатель 10. Полнота формирования и представления бюджетной отчетности с соблюдением требований, установленных бюджетным законодательством</t>
  </si>
  <si>
    <t>Кредиты коммерческих организаций не привлекались.</t>
  </si>
  <si>
    <t>метров квадратных</t>
  </si>
  <si>
    <t>тысяч метров квадратных</t>
  </si>
  <si>
    <t>Целевой показатель 3. Доля утвержденных регламентов управленческих функций, стандартов деятельности  в органах местного самоуправления Серовского городского округа  от общего количества нормативных актов, предусмотренных законодательством о местном самоуправлении</t>
  </si>
  <si>
    <t>Целевой показатель 1. Доля действующих муниципальных правовых актов Серовского городского округа, принятие которых предусмотрено федеральным законодательством и законодательством Свердловской области  о муниципальной службе, от общего количества нормативных актов, предусмотренных законодательством</t>
  </si>
  <si>
    <t>Целевой показатель 9. Доля предоставленных гарантий пенсионного обеспечения лиц, замещавших муниципальные должности и должности муниципальных служащих в Серовском городском округе от числа назначенных пенсий муниципальных пенсий за выслугу лет</t>
  </si>
  <si>
    <t>Задача 6. Обеспечение выполнения норм антикоррупционного поведения муниципальных служащих в органах местного самоуправления Серовского городского округа</t>
  </si>
  <si>
    <t>Цель 2. Участие в предупреждении и ликвидации последствий чрезвычайных ситуаций в границах Серовского городского округа, построение и развитие единой информационно-коммуникационной системы, обеспечивающей реализацию комплекса мер, направленных на предупре</t>
  </si>
  <si>
    <t>Целевой показатель 48. Количество детей, охваченных отдыхом и оздоровлением в учебное время</t>
  </si>
  <si>
    <t>Целевой показатель 51. Отдых отдельных категорий детей в организациях отдыха детей и их оздоровления, расположенных на побережье Черного моря</t>
  </si>
  <si>
    <t>Целевой показатель 52. Доля педагогических и руководящих работников муниципальных образовательных организаций, участвующих в профессиональных конкурсах, от общего количества педагогических работников</t>
  </si>
  <si>
    <t>Целевой показатель 2. Удовлетворенность населения жилищно-коммунальными услугами, уровнем организации теплоснабжения (снабжения населения топливом), водоснабжения (водоотведения), электроснабжения, газоснабжения</t>
  </si>
  <si>
    <t>Задача 2. Капитальный ремонт жилищного фонда</t>
  </si>
  <si>
    <t>Целевой показатель 3. Удельный вес площади жилых помещений, признанных непригодными для проживания, и (или) с высоким уровнем износа в общем объеме площади жилищного фонда</t>
  </si>
  <si>
    <t>Целевой показатель 4. Общая площадь многоквартирных домов, в которых проведен капитальный ремонт муниципального имущества</t>
  </si>
  <si>
    <t>Целевой показатель 5. Количество жилых помещений и общего имущества в многоквартирных домах, приспособленных для инвалидов</t>
  </si>
  <si>
    <t>штука</t>
  </si>
  <si>
    <t>Целевой показатель 62. Доля организаций, в которых приобретено оборудование и инвентарь для организации работы базовых площадок по безопасности дорожного движения, пожарной безопасности, гражданской обороне и чрезвычайным ситуациям</t>
  </si>
  <si>
    <t>Целевой показатель 64. Доля молодых граждан, принявших участие в мероприятиях, направленных на патриотическое воспитание и профилактику экстремизма в молодежной среде, от общего количества молодых граждан Серовского городского округа</t>
  </si>
  <si>
    <t>Целевой показатель 65. 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</si>
  <si>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Целевой показатель 66. Количество образовательных организаций, в которых созданы условия для устойчивого функционирования</t>
  </si>
  <si>
    <t>Целевой показатель 67. Объем публикаций газетных статей о деятельности органов  местного самоуправления Серовского городского округа, а также об общественно-политических, социально-культурных событий городского округа</t>
  </si>
  <si>
    <t>Целевой показатель 4. Количество мероприятий, направленных на поддержку молодежных инициатив</t>
  </si>
  <si>
    <t>Целевой показатель 5. Доля молодых граждан, принявших участие в мероприятиях по развитию потенциала молодежи и поддержке инициативной и талантливой молодежи, от общей численности молодежи</t>
  </si>
  <si>
    <t>Целевой показатель 6. Доля молодых граждан, принявших участие в мероприятиях по формированию в молодежной среде здорового образа жизни, культуры безопасности жизнедеятельности, ценностей семьи и культурных традиций, от общей численности молодежи</t>
  </si>
  <si>
    <t>Целевой показатель 7. Количество посещений коворкинг-центра</t>
  </si>
  <si>
    <t>Целевой показатель 16.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</si>
  <si>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Целевой показатель 17. Количество молодых семей, получивших региональную социальную выплату на улучшение жилищных условий</t>
  </si>
  <si>
    <t>На официальном сайте администрации Серовского городского округа регулярно публикуются сведения об исполнении бюджета, сравнительная информация о доходах и расходах бюджетов муниципальных образований Свердловской области, сведения о показателях бюджета Серовского городского округа</t>
  </si>
  <si>
    <t>Целевой показатель 3. Обеспечение соответствия уровня антитеррористической защищенности объектов (территорий), находящихся в муниципальной собственности или в ведении органов местного самоуправления, предъявляемым требованиям</t>
  </si>
  <si>
    <t>Целевой показатель 4. Количество мест массового пребывания людей, мест и маршрутов традиционного проведения культурно-массовых и спортивных мероприятий,  ежегодно оборудованных системами видеонаблюдения и (или) оповещения</t>
  </si>
  <si>
    <t>Целевой показатель 46. Количество    публикаций информации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 в сети Интернет</t>
  </si>
  <si>
    <t>Подпрограмма 5. Обеспечение реализации муниципальной программы «Обеспечение общественной безопасности на территории Серовского городского округа» на 2021-2027 годы</t>
  </si>
  <si>
    <t xml:space="preserve">Показатель рассчитан на основании данных  сплошного наблюдения  проведеного в 2020 году (проводится 1 раз в 5 лет). </t>
  </si>
  <si>
    <t>Факт расчитан на основании данных единого реестра СМП на 01.07.2023 и статистических данных по количеству населения и среднесписочной численности работников на 01.01.2023 года.</t>
  </si>
  <si>
    <t>Плановое значение показателя установлено Соглашением, заключенным между администрацией СГО и Министреством инвестиций и развития СО по реализации регионального проекта "Создание благоприятных условий для осуществления деятельности самозанятыми гражданами"</t>
  </si>
  <si>
    <t>Целевой показатель 10. Объем публикаций газетных статей, содержащих информацию о физической культуре и спорте муниципального образования и иной официальной информации</t>
  </si>
  <si>
    <t>Целевой показатель 12. Количество предоставленных часов доступа к объектам спорта (МБУ «ЦСС», МАУ «Водный дворец»)</t>
  </si>
  <si>
    <t>час</t>
  </si>
  <si>
    <t>Целевой показатель 13. Количество проведенных официальных спортивных мероприятий</t>
  </si>
  <si>
    <t>Задача 2. Привлечение к систематическим занятиям адаптивной физической культурой и избранными видами двигательной деятельности максимально большого количества лиц с ограниченными возможностями здоровья на территории Серовского городского округа</t>
  </si>
  <si>
    <t xml:space="preserve"> из них в возрасте от 6 до 18 лет</t>
  </si>
  <si>
    <t>Задача 3. Поэтапное внедрение Всероссийского физкультурно-спортивного комплекса «Готов к труду и обороне» (ГТО) на территории Серовского городского округа</t>
  </si>
  <si>
    <t>Р5</t>
  </si>
  <si>
    <t>Целевой показатель 8. Количество лиц, привлеченных в спортивно-оздоровительную работу по развитию физической культуры и спорта среди различных групп населения</t>
  </si>
  <si>
    <t>Задача 1.2. Оптимизация состава и количества муниципальной собственности.</t>
  </si>
  <si>
    <t>Задача 1.3. Совершенствование системы администрирования доходов бюджета Серовского городского округа.</t>
  </si>
  <si>
    <t>Цель 2. Обеспечение доходов бюджета Серовского городского округа от использования муниципального имущества.</t>
  </si>
  <si>
    <t>Задача 2.4. Вовлечение объектов материальных активов в хозяйственный оборот.</t>
  </si>
  <si>
    <t>Цель 3. Обеспечение экономической основы для социально-экономического развития Серовского городского округа в части управления земельными ресурсами.</t>
  </si>
  <si>
    <t>Задача 3.5. Совершенствование механизмов управления земельными ресурсами.</t>
  </si>
  <si>
    <t>Достижение целевого показателя на отчетный период не планировалось.</t>
  </si>
  <si>
    <t>Задача 3.6. Оптимизация учетных характеристик непроизведенных активов.</t>
  </si>
  <si>
    <t>Целевой показатель 10. Индекс производства сельскохозяйственной продукции сельскохозяйственными организациями (в сопоставимых ценах; в процентах к предыдущему году)</t>
  </si>
  <si>
    <t>Цель 1. Обеспечение выполнения переданных государственных полномочий Свердловской области по предоставлению гражданам субсидий на оплату жилого помещения и коммунальных услуг, переданных государственных полномочий Российской Федерации и Свердловской области по предоставлению гражданам компенсации расходов отдельным категориям граждан на оплату жилого помещения и коммунальных услуг</t>
  </si>
  <si>
    <t>Цель 2. Создание условий для поддержания стабильного качества жизни отдельных категорий граждан Серовского городского округа</t>
  </si>
  <si>
    <t>Цель 1. Создание благоприятных условий, как для автомобилистов, так и для пешеходов, пассажиров</t>
  </si>
  <si>
    <t>Задача 1. Сохранение и развитие системы общественного транспорта в Серовском городском округе</t>
  </si>
  <si>
    <t>Цель 1. Развитие объектов транспортной инфраструктуры, удовлетворяющих потребностям экономики городского округа, отвечающей требуемым показателям надежности, безопасности и доступности для населения и субъектов предпринимательской деятельности округа</t>
  </si>
  <si>
    <t>Цель 4. Обеспечение доходов бюджета Серовского городского округа от использования земель.</t>
  </si>
  <si>
    <t>Задача 4.7. Вовлечение непроизведенных активов в хозяйственный оборот.</t>
  </si>
  <si>
    <t>Подпрограмма 3. Осуществление градостроительной деятельности.</t>
  </si>
  <si>
    <t>Цель 5. Создание условий для устойчивого и комплексного развития территории Серовского городского округа, совершенствование и развитие системы управления градостроительной деятельностью.</t>
  </si>
  <si>
    <t>Фактически из 37 границ населенных пунктов по Генеральному плану на учете стоит 35.</t>
  </si>
  <si>
    <t>Данный показатель является годовым, считается по итогам года.</t>
  </si>
  <si>
    <t>Данный показатель будет рассчитан по итогам года.</t>
  </si>
  <si>
    <t>Целевой показатель 4. Количество самозанятых граждан, зафиксировавших свой статус с учетом введения налогового режима для самозанятых</t>
  </si>
  <si>
    <t>Целевой показатель 5. Количество объектов, включенных в перечни муниципального имущества, предназначенного для предоставления в аренду субъектам малого и среднего предпринимательства</t>
  </si>
  <si>
    <t>Целевой показатель 6. Общее число участников мероприятий "Пропаганда и популяризация предпринимательской деятельности", всего в том числе:</t>
  </si>
  <si>
    <t>Целевой показатель 6.3. семинары и индивидуальные консультации по вопросам участия в конкурсах в целях получения государственной поддержки</t>
  </si>
  <si>
    <t>Целевой показатель 6.4. индивидуальные консультации субъектам МСП, зарегистрированным, состоящим на учете в Серовском городском округе и осуществляющим деятельность на территории Серовского городского округа, а также физическим лицам, планирующим стать предпринимателями</t>
  </si>
  <si>
    <t>Целевой показатель 6.2. семинары-тренинги "Школа бизнеса"</t>
  </si>
  <si>
    <t>Целевой показатель 6.1. информационные семинары по повышению предпринимательской грамотности</t>
  </si>
  <si>
    <t>Целевой показатель 6.5. турниры по деловым переговорам и форумы предпринимателей</t>
  </si>
  <si>
    <t>Целевой показатель 6.6. конкурсы профессионального мастерства</t>
  </si>
  <si>
    <t>Целевой показатель 6.7. обеспечение функционирования раздела муниципального образования на официальном сайте Свердловской области в сфере развития малого и среднего предпринимательства (www.66msp.ru)</t>
  </si>
  <si>
    <t>Оценка. Информация предоставляется Свердловскстатом в конце 1 квартала года следующего за отчетным.</t>
  </si>
  <si>
    <t>Задача 2. Переселение граждан из многоквартирных домов, признанных до 1 января 2017 года в установленном порядке аварийными в связи с физическим износом в процессе их эксплуатации и подлежащими сносу</t>
  </si>
  <si>
    <t>Цель 2. Обеспечение устойчивого сокращения непригодного для проживания жилищного фонда</t>
  </si>
  <si>
    <t>Показатель расчитывается по итогам года.</t>
  </si>
  <si>
    <t>Целевой показатель 3. Количество общественных территорий на территории Серовского городского округа, в которых реализованы проекты комплексного благоустройства</t>
  </si>
  <si>
    <t>&lt; 100</t>
  </si>
  <si>
    <t>%</t>
  </si>
  <si>
    <t>ед.</t>
  </si>
  <si>
    <t>количество</t>
  </si>
  <si>
    <t>Задача 4.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</si>
  <si>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Подпрограмма 5. Социально значимые мероприятия</t>
  </si>
  <si>
    <t>Цель 5. Сохранение системы дополнительных мер поддержки отдельных категорий граждан Серовского городского округа путем проведения тематических мероприятий, имеющих социальную значимость</t>
  </si>
  <si>
    <t>миллион человек</t>
  </si>
  <si>
    <t>Задача 1. Формирование у населения ответственного отношения к собственному здоровью и мотивации к здоровому образу жизни</t>
  </si>
  <si>
    <t>Целевой показатель 1. Доля жителей Серовского городского округа, систематически занимающихся физической культурой и спортом, в общей численности населения Серовского городского округа в возрасте 3-79 лет</t>
  </si>
  <si>
    <t>Целевой показатель 11. Количество культурно-досуговых, спортивно-массовых мероприятий, проведенных МБУ ДО ЦДП "Эдельвейс"</t>
  </si>
  <si>
    <t>Задача 1. Организация и проведение мероприятий по дополнительной социальной поддержке малообеспеченных, неполных, многодетных семей, детей с ограниченными возможностями здоровья и членов их семей, детей-сирот и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</t>
  </si>
  <si>
    <t>за первое полугодие 2023 года</t>
  </si>
  <si>
    <t>9. Муниципальная программа «Профилактика терроризма, минимизация и (или) ликвидация последствий его проявлений, профилактика экстремизма
в Серовском городском округе» на 2022-2027 годы</t>
  </si>
  <si>
    <t>10. Муниципальная программа «Развитие жилищно-коммунального хозяйства и повышение энергетической эффективности
на территории Серовского городского округа» на 2021-2027 годы</t>
  </si>
  <si>
    <t>Целевой показатель 59. Доля детей и молодежи, обучающихся в муниципальных образовательных организациях, принявших участие в мероприятиях Образовательного центра «Сириус»,..., от общего количества обучающихся в муниципальных образовательных организациях</t>
  </si>
  <si>
    <t>Целевой показатель 55. Количество специалистов с высшим профессиональным образованием, подготовленных для органов местного самоуправления Серовского ГО</t>
  </si>
  <si>
    <t>Невыполнение связано с исключением из границ населенных пунктов городского округа земельных участков сельскохозяйственного назначения, земельно лесного фонда, сведения о которых внесены в ЕГРН, что привело к невозможности реализации разработанных и утвержденных проектов планировки территории (ППТ «Надеждинский комплекс III», ППТ «Надеждинский комплекс IV», ППТ мкр. «Новая Кола», частично ППТ «Надеждинский комплекс II»). Также препятствует выдаче разрешительной документации на строительство и ввод в эксплуатацию объектов капитального строительства установление зон с особыми условиями использования территории (зоны зтопления, подтопления, зоны санитарной охраны  источников питьевого водоснабжения).</t>
  </si>
  <si>
    <t>Невыполнение связано с тем, что работы по внесению изменений в Генеральный план Серовского городского округа, в том числе приведение материалов Генерального плана в векторный вид, запланированы на 2024 год. В целях актуализации материалов Генерального плана администрацией Серовского городского округа письмом от 20.07.2022 в адрес Министерства строительства и развития инфраструктуры Свердловской области направлена заявка на софинансирование расходов по внесению изменений в документы территориального планирования и правила землепользования и застройки в 2023 году. Письмом от 06.02.2023 Министерство проинформировало администрацию о том, что предоставление указанных субсидий в 2023 году и далее из областного бюджета не предусмотрено.</t>
  </si>
  <si>
    <t xml:space="preserve">Невыполнение связано с исключением из границ населенных пунктов городского округа земельных участков сельскохозяйственного назначения, земель лесного фонда, сведения о которых внесены в ЕГРН, и как следствие, невозможность реализации разработанных и утвержденных проектов планировки территории. Также препятствует предоставлению земельных участков для строительства установление зон с особыми условиями использования территории (зоны затопления, подтопления, зоны санитарной охраны источников питьевого водоснабжения). Невыполнение показателя связано с тем, что многодетные семьи  заинтересованы в выплате денежных средств и отказываются от получения земельных участков. Для предоставления сформировано 80 земельных участков.  </t>
  </si>
  <si>
    <t>Проведенная в июне работа, направленная на приобретение 2 мотошлемов (для контроля земель сельхозназначения на квадрицикле), фактических результатов не дала (отсутствие в наличии у поставщиков требуемых моделей и размеров). Работа продолжена, контракт заключен в июле, дата поставки - 01.08.2023.</t>
  </si>
  <si>
    <t>Заключен и исполнен муниципальный контракт на поставку насосов (насосного оборудования) в количестве 9 единиц.</t>
  </si>
  <si>
    <t>На 2023 год плановое значение не установлено в соответствии с показателями муниципальной программы «Реализация основных направлений в строительном комплексе на территории Серовского городского округа».</t>
  </si>
  <si>
    <t>По состоянию на 01.01.2022 общее количество объектов, на которые необходимо получить документацию составляет порядка 500, на 2023 год запланировано получение документации на 50 объектов, из них на 8 объектов в отчетном периоде . Фактически проинвентаризировано 11 объектов.</t>
  </si>
  <si>
    <t>По состоянию на 01.07.2023 получили жилые помещения и улучшившего жилищные условия 33 семьи из 1540 семей, состоящих на учете в качестве нуждающихся в жилых помещениях.</t>
  </si>
  <si>
    <t>Количество неиспользуемых (используемых не по назначению) объектов муниципального нежилого фонда в отчетном периоде 2023 года составило – 42; в аналогичном периоде 2022 года – 66.</t>
  </si>
  <si>
    <t>По состоянию на 01.07.2023 общая площадь нежилого фонда, находящаяся в муниципальной казне, составляет 65 975,28 м2, из них передано в пользование 59 997,38 м2.</t>
  </si>
  <si>
    <t>Плановое значение целевого показателя представляет собой площадь двух объектов незавершенного строительства г. Серов, ул. Заславского, д. 20 (площадью 2700 кв.м.) и ул. Заславского, д. 12 (площадью 4500 кв.м.).</t>
  </si>
  <si>
    <t>Отношение количества граждан, вовлеченных в волонтерскую деятельность, к численности населения Серовского ГО от 7 лет и старше. Количество граждан Серовского городского округа, вовлеченных в волонтерскую деятельность за 6 месяцев, составило 4 900 человек. Численность населения Серовского ГО от 7 лет и старше на 01.01.2022 - 94 882 чел.</t>
  </si>
  <si>
    <t>Целевой показатель 53. Доля работников муниципальных организаций, прошедших обучение по программам дополнительного профессионального образования</t>
  </si>
  <si>
    <t>Целевой показатель 54. Количество лучших педагогических и руководящих работников образовательных организаций, получающих премию главы Серовского городского округа</t>
  </si>
  <si>
    <t>Целевой показатель 57. Доля детей и подростков, занимающихся по программам технического творчества</t>
  </si>
  <si>
    <t>Целевой показатель 60. Количество учащихся, получающих стипендию главы Серовского городского округа за успехи в учении, спорте, творческие достижения и социально-значимую деятельность</t>
  </si>
  <si>
    <t>Целевой показатель 61. Доля победителей и призеров регионального этапа всероссийской олимпиады школьников от общего количества обучающихся в муниципальных образовательных организациях</t>
  </si>
  <si>
    <t>Целевой показатель 38. Доля детей-инвалидов и детей с ОВЗ, которым обеспечена доступность и качество образования, к общему количеству детей, получающих образование в муниципальных образовательных организациях</t>
  </si>
  <si>
    <t>Целевой показатель 39. Создание (обновление)  материально-технической базы образовательных организаций, реализующих инклюзивное образование</t>
  </si>
  <si>
    <t>Целевой показатель 40. Доля детей-инвалидов и детей с ОВЗ, получающих образование на дому, в том числе с использованием дистанционных образовательных технологий, к общему количеству детей-инвалидов и детей с ОВЗ в образовательных организациях</t>
  </si>
  <si>
    <t>Целевой показатель 41. Количество муниципальных организаций, в которых установлена светодиодная вывеска</t>
  </si>
  <si>
    <t>Целевой показатель 3. Доля детей в возрасте 1-6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1-6 лет</t>
  </si>
  <si>
    <t>Целевой показатель 4. Доля детей в возрасте 1-6 лет, стоящих на учете для определения в муниципальные дошкольные образовательные организации, в общей численности детей в возрасте  1-6 лет</t>
  </si>
  <si>
    <t>Целевой показатель 5. Доля населения в возрасте 15-18 лет, охваченного общим образованием</t>
  </si>
  <si>
    <t xml:space="preserve">На 2023 год запланировано 64 земельных участков из 1676 требующих формирования. Фактически сформировано 63. </t>
  </si>
  <si>
    <t>Цель 1. Создание условий для развития физической культуры и спорта в Серовском городском округе, в том числе для лиц с ограниченными возможностями здоровья и инвалидов</t>
  </si>
  <si>
    <t>Цель 1. Укрепление доходной базы бюджета Серовского городского округа, развитие доходного потенциала Серовского городского округа</t>
  </si>
  <si>
    <t>Задача 1. Увеличение объема налоговых и неналоговых доходов местного бюджета</t>
  </si>
  <si>
    <t>Задача 5.9. Приведение местных нормативов градостроительного проектирования Серовского городского округа в соответствие с требованиями регионального законодательства.</t>
  </si>
  <si>
    <t>Задача 5.10. Повышение эффективности управления в области архитектуры, градостроительства и информационных технологий.</t>
  </si>
  <si>
    <t>Подпрограмма 2. Профилактика экстремизма в Серовском городском округе</t>
  </si>
  <si>
    <t>Целевой показатель 14. Количество спортивных соревнований (физкультурных (физкультурно-оздоровительных) мероприятий), в которых спортсмены Серовского городского округа приняли участие</t>
  </si>
  <si>
    <t>Цель 3. Создание условий, обеспечивающих доступность к спортивной инфраструктуре Серовского городского округа</t>
  </si>
  <si>
    <t>Задача 1. Создание и развитие эффективной и доступной инфраструктуры физической культуры и спорта для различных групп населения, в том числе для лиц с ограниченными возможностями здоровья</t>
  </si>
  <si>
    <t>Цель 1. Организация и осуществление мероприятий по территориальной обороне и гражданской обороне, защите населения и территории Серовского городского округа от чрезвычайных ситуаций природного и техногенного характера</t>
  </si>
  <si>
    <t>Задача 1. Подготовка к защите населения, материальных и культурных ценностей на территории Серовского городского округа от опасностей, возникающих при ведении военных действий или вследствие этих действий, а также при чрезвычайных ситуациях</t>
  </si>
  <si>
    <t>Задача 3. Формирование и совершенствование системы кадрового обеспечения муниципальной службы, правовых и организационных механизмов ее функционирования; работа с кадровым резервом</t>
  </si>
  <si>
    <t>Целевой показатель 2. Количество проведенных мероприятий в Домах культуры и клубах сельских населенных пунктов</t>
  </si>
  <si>
    <t>Целевой показатель 3. Количество клубных формирований</t>
  </si>
  <si>
    <t>представители субъектов МСП</t>
  </si>
  <si>
    <t>Задача 3. Финансовая поддержка субъектов малого и среднего предпринимательства (далее - МСП), осуществляющих деятельность в монопрофильном муниципальном образовании Серовский городской округ</t>
  </si>
  <si>
    <t>ПОДПРОГРАММА 1. УЛУЧШЕНИЕ ЖИЛИЩНЫХ УСЛОВИЙ, СОЗДАНИЕ БЛАГОПРИЯТНОЙ СРЕДЫ ДЛЯ ПРОЖИВАНИЯ ГРАЖДАН ОКРУГА, ПРОЧИЕ МЕРОПРИЯТИЯ В ОБЛАСТИ КОММУНАЛЬНОГО ХОЗЯЙСТВА</t>
  </si>
  <si>
    <t xml:space="preserve">По состоянию на 01.07.2023 в списке состоит 5026 человек. Отклонение значения показателя обусловлено тем, что начиная с 2018 года проводится масштабная проверка учетных дел, по результатам которой из списков исключаются граждане, утратившие основания быть нуждающимися. </t>
  </si>
  <si>
    <t>Цель 2. Обеспечение доступности качественного общего образования, соответствующего требованиям инновационного социально-экономического развития Серовского городского округа</t>
  </si>
  <si>
    <t xml:space="preserve">количество </t>
  </si>
  <si>
    <t>Целевой показатель 16. Приобретение и установка оборудования взамен вышедшего из строя и устаревшего оборудования</t>
  </si>
  <si>
    <t>Модернизирован парк технологического и холодильного оборудования в общеобразовательных организациях более чем на 90% на сумму 28159181 руб. (в 2021 году - 11994660 руб., в 2022 году - 16164521 руб.). Это позволило осуществлять качественное приготовление пищи,расширить ассортимент приготовляемых блюд, обеспечить безопасность приготовленной пищи и ее максимальную пользу для здоровья, поднять охват горячим питанием обучачающихся МОО.</t>
  </si>
  <si>
    <t>72,0 / 82,6</t>
  </si>
  <si>
    <t>72,0 / 82,7</t>
  </si>
  <si>
    <t>72,0 / 82,8</t>
  </si>
  <si>
    <t xml:space="preserve"> - санаториях (санаторно-оздоровительных лагерях)</t>
  </si>
  <si>
    <t xml:space="preserve"> - санатории (санаторно-оздоровительном лагере) в рамках областного проекта «Поезд здоровья»</t>
  </si>
  <si>
    <t>Показатель будет достигнут по окончанию года в соответствии с планом проведения обучения.</t>
  </si>
  <si>
    <t>Показатель расчитывается по окончанию года.</t>
  </si>
  <si>
    <t>По данным 56 ПСЧ 6 ПСО ФПС ГПС ГУ МЧС России по СО.</t>
  </si>
  <si>
    <t>По окончанию года целевой показатель будет выполнен в соответствии с планом мероприятий.</t>
  </si>
  <si>
    <t>Целевой показатель 5. Доля должностей муниципальной службы, на которые сформирован кадровый резерв, от общего количества должностей муниципальной службы</t>
  </si>
  <si>
    <t>Цель 5. Приведение условий содержания зданий муниципальных образовательных организаций и прилегающих к ним территорий в соответствие с требованиями пожарной безопасности и санитарного законодательства</t>
  </si>
  <si>
    <t>Задача 13. Проведение ремонтов зданий муниципальных образовательных организаций и содержание прилегающих к ним территорий</t>
  </si>
  <si>
    <t>Цель 6. Создание в муниципальных образовательных организациях условий для получения без дискриминации качественного образования лицами с ограниченными возможностями здоровья и инвалидностью</t>
  </si>
  <si>
    <t>Задача 14. Развитие современной и безопасной инфраструктуры образовательных организаций, обеспечивающих доступность и качество образования детей-инвалидов и детей с  ограниченными возможностями здоровья (далее - ОВЗ)</t>
  </si>
  <si>
    <t>Цель 7. Совершенствование архитектурно-художественной городской среды, размещение средств информационного оформления (вывесок) на территории Серовского городского округа</t>
  </si>
  <si>
    <t>Задача 15. Информирование населения об услугах по реализации дополнительных общеразвивающих программ</t>
  </si>
  <si>
    <t>Цель 9. Создание условия для сохранения здоровья и развития детей</t>
  </si>
  <si>
    <t>Задача 17. Совершенствование форм организации отдыха, оздоровления и занятости детей в Серовском городском округе в каникулярное время</t>
  </si>
  <si>
    <t>Целевой показатель 44. Количество детей и молодежи, охваченных отдыхом и оздоровлением в загородном лагере «Чайка» в каникулярное время</t>
  </si>
  <si>
    <t>Запланирован отдых детей на 5-й смене в августе 2023 года в загородных оздоровительных лагерях МАУ ДО ООЦ "Чайка" с охватом 322 детей, а также в период осенних каникул в загородном оздоровительном лагере "Чайка" - 40 детей.</t>
  </si>
  <si>
    <t>Целевой показатель 45. Количество детей, охваченных отдыхом и оздоровлением в лагерях труда и отдыха для подростков в каникулярное время</t>
  </si>
  <si>
    <t>Целевой показатель 46. Количество временно трудоустроенных несовершеннолетних в каникулярное время</t>
  </si>
  <si>
    <t xml:space="preserve">Целевой показатель 47. Количество детей и молодежи, охваченных отдыхом и оздоровлением в санаториях (санаторно-оздоровительных лагерях)  в каникулярное время: </t>
  </si>
  <si>
    <t>40 детей будут направлены на 4-ю смену летних каникул на период с 08.08.2023 по 28.08.2023</t>
  </si>
  <si>
    <t>63 ребенка будут направлены на отдых во втором полугодии 2023 года (в период 2023/2024 учебного года)</t>
  </si>
  <si>
    <t>Целевой показатель 49. Количество детей и подростков, охваченных отдыхом и оздоровлением в лагерях с дневным пребыванием в каникулярное время</t>
  </si>
  <si>
    <t>Общегодовой показатель будет достигнут в результате запланированного охвата отдыхом детей в период осенних и зимних школьных каникул.</t>
  </si>
  <si>
    <t>Цель 10. Обеспечение общегородских мероприятий, направленных на социальную и государственную поддержку педагогических работников</t>
  </si>
  <si>
    <t>Задача 18. Создание системы условий, обеспечивающих возможность непрерывного профессионального роста, в том числе повышения квалификации, работников образования</t>
  </si>
  <si>
    <t>Показатель рассчитывается по итогам года.</t>
  </si>
  <si>
    <t>Целевой показатель 24. Число обучающихся образовательных организаций (общего и среднего профессионального образования), охваченных программами воспитания</t>
  </si>
  <si>
    <t>Целевой показатель 25. Доля пунктов проведения экзаменов, планируемых к обеспечению недостающим оборудованием, от общего количества пунктов проведения экзаменов для проведения ГИА</t>
  </si>
  <si>
    <t>Целевой показатель 26. Доля детей от 5 до 18 лет, охваченных услугами в сфере дополнительного образования, в муниципальных образовательных организациях,  в том числе детей, занимающихся по программам спортивной подготовки, от общей численности детей в возрасте от 5 до 18 лет</t>
  </si>
  <si>
    <t>Целевой показатель 27.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</si>
  <si>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Целевой показатель 28. Соотношение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регионе</t>
  </si>
  <si>
    <t>Целевой показатель 29. Доля детей в возрасте от 5 до 18 лет, охваченных системой персонифицированного финансирования</t>
  </si>
  <si>
    <t>Целевой показатель 30.  Количество зданий муниципальных образовательных организаций, планируемых к проведению капитального и текущего ремонтов, приведению в соответствии с требованиями пожарной безопасности и санитарного законодательства</t>
  </si>
  <si>
    <t>Целевой показатель 31. Количество зданий, сооружений, инженерно-технических сетей объектов благоустройства территории организаций отдыха и их оздоровления, в которых проведен текущий и/или капитальный ремонт, в том числе связанный с приведением их в соответствие требованиям пожарной безопасности, санитарного законодательства и антитеррористической защищенности</t>
  </si>
  <si>
    <t>Целевой показатель 32.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</si>
  <si>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Целевой показатель 33. 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</si>
  <si>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Целевой показатель 34. Количество муниципальных образовательных организаций, в которых установлено периметральное ограждение</t>
  </si>
  <si>
    <t>Целевой показатель 35. Количество муниципальных образовательных организаций, в которых проведены мероприятия по содержанию прилегающих территорий</t>
  </si>
  <si>
    <t>Целевой показатель 37. Доля образовательных организаций, в которых обеспечена возможность безпрепятственного доступа обучающихся с ОВЗ и инвалидностью к объектам инфраструктуры образовательной организации, в общем количестве образовательных организаций</t>
  </si>
  <si>
    <t>Целевой показатель 15. Удовлетворенность населения жилищно-коммунальными услугами, уровнем организации теплоснабжения (снабжения населения топливом), водоснабжения (водоотведения), электроснабжения, газоснабжения</t>
  </si>
  <si>
    <t>Целевой показатель 16. Удельное количество аварий и засоров в расчете на протяженность канализационной сети в год</t>
  </si>
  <si>
    <t>Целевой показатель 17. Доля проб сточных вод, не соответствующих утановленным нормативам допустимых сбросов, лимитам на сбросы, расчитанная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системы водоотведения</t>
  </si>
  <si>
    <t>Целевой показатель 18. 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</si>
  <si>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Целевой показатель 19. 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</si>
  <si>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Целевой показатель 26. Доля населения, обеспеченного качественным централизованным  водоснабжением</t>
  </si>
  <si>
    <t>Целевой показатель 27. Доля источников питьевого водоснабжения, для которых утверждены и обустроены зоны санитарной охраны</t>
  </si>
  <si>
    <t>Целевой показатель 28. Доля обращений граждан, рассмотренных в срок, к общему числу обращений</t>
  </si>
  <si>
    <t>F4</t>
  </si>
  <si>
    <t>F5</t>
  </si>
  <si>
    <t>F6</t>
  </si>
  <si>
    <t>Целевой показатель 14. Количество баннерных плоскостей с социальной рекламой по профилактике гибели и травмирования несовершеннолетних, размещенных на территории Серовского городского округа в рамках акции «Безопасность детства»</t>
  </si>
  <si>
    <t>Размещение баннера с социальной рекламой запланировано на III квартал 2023 года.</t>
  </si>
  <si>
    <t>Цель 3. Сохранение системы дополнительных мер по оказанию материальной помощи отдельным категориям граждан Серовского городского округа</t>
  </si>
  <si>
    <t>Задача 3. Реализация мер по оказанию материальной помощи отдельным категориям граждан</t>
  </si>
  <si>
    <t>метров квадратных на человека</t>
  </si>
  <si>
    <t>Код федерального проекта</t>
  </si>
  <si>
    <t>8. Муниципальная программа «Обеспечение общественной безопасности на территории Серовского городского округа» на 2021-2027 годы</t>
  </si>
  <si>
    <t>Целевой показатель 6. 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</si>
  <si>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Целевой показатель 7. 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</si>
  <si>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Целевой показатель 8. 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</si>
  <si>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Целевой показатель 9. Доля численности обучающихся в возрасте 17-21 года, завершивших обучение по программе среднего общего образования и продолживших обучение по программе среднего профессионального образования и высшего профессионального образования, в общей численности обучающихся, завершивших обучение по программе среднего общего образования соответствующей возрастной группы</t>
  </si>
  <si>
    <t>Целевой показатель 10. Доля выпускников общеобразовательных организаций, поступивших в год окончания в профессиональные образовательные организации и образовательные организации высшего образования</t>
  </si>
  <si>
    <t>Мероприятия реализуются в течение года.</t>
  </si>
  <si>
    <t>Субсидии из областного бюджета выделены в объеме для предоставления социальных выплат 2 молодым семьям. Свидетельства о праве на получение социальной выплаты выданы двум молодым семьям в соответствии со списком претендентов на получение выплат в 2023 году, утвержденным Министерством строительства Свердловской области. Плановое значение показателя будет скорректировано при уточнении бюджета.</t>
  </si>
  <si>
    <t>Свидетельства выданы двум семьям Серовского городского округа, одной из семей реализовано свидетельство на погашение долга по ипотечному кредиту, второй молодой семьей, получившей свидетельсво, осуществляется поиск жилья (срок действия свидетельства - до 28.10.2023).</t>
  </si>
  <si>
    <t xml:space="preserve">Общая площадь объектов недвижимого имущества муниципальной казны составляет 65 975,28 м2, из них пустует 5977,90 м2. Фактически значение целевого показателя составило 9,1%. Фактическое значение целевого показателя на 2,9% ниже планируемого, что представляет собой положительную динамику. Достижение целевого показателя составляет 124,2% (12,0% достигли 100%, а улучшили на 2,9% – это 24,2%).  </t>
  </si>
  <si>
    <t>В отчетном периоде проведено 4 заседания комиссии по списанию имущества Серовского городского округа, списано 73 объекта, в том числе 22 объекта недви-жимого имущества и 51 единица движимого имущества, в том числе 2 транспортных средства.</t>
  </si>
  <si>
    <t xml:space="preserve">Мероприятие носит заявительный характер. </t>
  </si>
  <si>
    <t>В отчетном периоде 2023 года в бюджет поступило 62690,48 тыс. рублей при плане 52626,8 тыс. рублей. Перевыполнение плана в полном объеме обусловлено оплатой задолженности ООО «Вертикаль» и ООО «РИТЭК».</t>
  </si>
  <si>
    <t xml:space="preserve">Согласно информации правового управления администрации СГО за отчетный период 2023 года было рассмотрено 38 исковых заявлений, удовлетворено полностью или частично 37. </t>
  </si>
  <si>
    <t>Цель 16. Комплексное развитие и совершенствование системы патриотического воспитания граждан на территории Серовского городского округа, направленное на создание условий для повышения гражданской ответственности и воспитание граждан, имеющих активную гражданскую позицию.</t>
  </si>
  <si>
    <t>Задача 26. Развитие инфраструктуры муниципальных учреждений, осуществляющих деятельность в сфере организации патриотического воспитания в Серовском городском округе.</t>
  </si>
  <si>
    <t>Целевой показатель 63. Количество учреждений, осуществляющих патриотическое воспитание граждан на территории Серовского городского округа, улучшивших материально-техническую базу</t>
  </si>
  <si>
    <t>Задача 27. Формирование активной гражданской позиции и гражданско-патриотических ценностей в молодежной среде.</t>
  </si>
  <si>
    <t>Цель 17. Формирование воспитательной среды в образовательной организации, способствующей позитивной социализации обучающихся, их духовно-нравственному развитию на основе национальных идеалов и ценностей.</t>
  </si>
  <si>
    <t>Задача 28. Способствовать формированию и распространению позитивного педагогического опыта по вопросам воспитания обучающихся.</t>
  </si>
  <si>
    <t>Цель 18. Материально-техническое обеспечение системы образования в Серовском городском округе в соответствии с требованиями ФГОС</t>
  </si>
  <si>
    <t>Задача 29. Организация и обеспечение процесса по созданию условий для функционирования образовательных организацийЗадача 41. Организация и обеспечение процесса по созданию условий для функционирования образовательных организаций</t>
  </si>
  <si>
    <t>Цель 19. Укрепление и развитие системы образования путем совершенствования механизмов ее поддержки</t>
  </si>
  <si>
    <t>Задача 30. Совершенствование организационных, информационных, экономических и правовых механизмов развития системы образования</t>
  </si>
  <si>
    <t>Показатель будет достигнут по окончанию года</t>
  </si>
  <si>
    <t xml:space="preserve">Проведена работа по замене 10 пожарных гидрантов. В III квартале запланирован ремонт 7 пожарных водоемов. </t>
  </si>
  <si>
    <t xml:space="preserve">В отчетном периоде 2023 года в бюджет поступило 62690,5 тыс. руб., 2022 года - 47727,2 тыс. руб. Основной рост поступлений произошел по причине погашения задолженности по аренде нежилого фонда прошлых периодов ООО «Вертикаль» в размере 10171,4 тыс. руб. Увеличились сборы по аренде земельных участков на 3325,6 тыс. руб., за счет поступления средств от принудительного взыскания задолженности с ООО «Уральский Зерновик». Рост показали поступления компенсации затрат бюджета в размере 1591 тыс. руб. - поступило возмещение выплаченных бюджетных средств за изъятие жилого помещения в связи с решением суда. </t>
  </si>
  <si>
    <t>Целевой показатель 5. Количество квадратных метров расселенного аварийного жилищного фонда</t>
  </si>
  <si>
    <t>Целевой показатель 6. Количество квадратных метров подлежащих сносу</t>
  </si>
  <si>
    <t>Целевой показатель 7. Количество граждан, расселенных из аварийного жилищного фонда</t>
  </si>
  <si>
    <t>Целевой показатель 8. Доля расселенного аварийного жилищного фонда от общего площади жилищного фонда, признанного до 1 января 2017 года в установленном порядке аварийными в связи с физическим износом в процессе их эксплуатации и подлежащего сносу</t>
  </si>
  <si>
    <t>Данные услуги оказывались только в 2020 году в рамках доп.соглашения.</t>
  </si>
  <si>
    <t>Целевой показатель 7. Полнота и актуальность перечня кодов классификации доходов бюджетов, закрепленных за главными администраторами доходов бюджета</t>
  </si>
  <si>
    <t>Цель 3. Эффективное управление муниципальным долгом на территории Серовского городского округа</t>
  </si>
  <si>
    <t>Задача 5. Обеспечение финансирования дефицита бюджета при сохранении его финансовой устойчивости</t>
  </si>
  <si>
    <t>Целевой показатель 24. Количество выплат материальной помощи на погребение граждан, работавших в муниципальном учреждении</t>
  </si>
  <si>
    <t xml:space="preserve">Задача 5. Обеспечение бесплатного проезда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внутригородском, транспорте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</si>
</sst>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%"/>
    <numFmt numFmtId="171" formatCode="_-* #,##0.0_р_._-;\-* #,##0.0_р_._-;_-* &quot;-&quot;?_р_._-;_-@_-"/>
    <numFmt numFmtId="172" formatCode="#,##0.00_ ;\-#,##0.00\ "/>
    <numFmt numFmtId="173" formatCode="_-* #,##0.0\ _₽_-;\-* #,##0.0\ _₽_-;_-* &quot;-&quot;?\ _₽_-;_-@_-"/>
    <numFmt numFmtId="174" formatCode="_-* #,##0.000\ _₽_-;\-* #,##0.000\ _₽_-;_-* &quot;-&quot;???\ _₽_-;_-@_-"/>
    <numFmt numFmtId="175" formatCode="#,##0.000000_ ;\-#,##0.000000\ "/>
    <numFmt numFmtId="176" formatCode="_-* #,##0.0000\ _₽_-;\-* #,##0.0000\ _₽_-;_-* &quot;-&quot;????\ _₽_-;_-@_-"/>
    <numFmt numFmtId="177" formatCode="#,##0_ ;\-#,##0\ "/>
    <numFmt numFmtId="178" formatCode="_-* #,##0.00000\ _₽_-;\-* #,##0.00000\ _₽_-;_-* &quot;-&quot;?????\ _₽_-;_-@_-"/>
    <numFmt numFmtId="179" formatCode="_-* #,##0.000000\ _₽_-;\-* #,##0.000000\ _₽_-;_-* &quot;-&quot;??????\ _₽_-;_-@_-"/>
    <numFmt numFmtId="180" formatCode="_-* #,##0.0000000\ _₽_-;\-* #,##0.0000000\ _₽_-;_-* &quot;-&quot;???????\ _₽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4"/>
      <name val="Liberation Serif"/>
      <family val="1"/>
    </font>
    <font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sz val="12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6"/>
      <color indexed="8"/>
      <name val="Liberation Serif"/>
      <family val="1"/>
    </font>
    <font>
      <b/>
      <sz val="16"/>
      <color indexed="8"/>
      <name val="Liberation Serif"/>
      <family val="1"/>
    </font>
    <font>
      <b/>
      <sz val="10"/>
      <color indexed="8"/>
      <name val="Arial CYR"/>
      <family val="0"/>
    </font>
    <font>
      <b/>
      <sz val="10"/>
      <color indexed="55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4"/>
      <color indexed="10"/>
      <name val="Liberation Serif"/>
      <family val="1"/>
    </font>
    <font>
      <b/>
      <sz val="10"/>
      <name val="Arial Cyr"/>
      <family val="0"/>
    </font>
    <font>
      <u val="single"/>
      <sz val="14"/>
      <color indexed="12"/>
      <name val="Liberation Serif"/>
      <family val="1"/>
    </font>
    <font>
      <sz val="14"/>
      <name val="Times New Roman"/>
      <family val="1"/>
    </font>
    <font>
      <sz val="16"/>
      <color indexed="8"/>
      <name val="Arial Cyr"/>
      <family val="0"/>
    </font>
    <font>
      <sz val="18"/>
      <name val="Liberation Serif"/>
      <family val="1"/>
    </font>
    <font>
      <b/>
      <sz val="18"/>
      <name val="Liberation Serif"/>
      <family val="1"/>
    </font>
    <font>
      <sz val="18"/>
      <name val="Times New Roman"/>
      <family val="1"/>
    </font>
    <font>
      <sz val="18"/>
      <color indexed="8"/>
      <name val="Liberation Serif"/>
      <family val="1"/>
    </font>
    <font>
      <sz val="18"/>
      <name val="Arial Cyr"/>
      <family val="0"/>
    </font>
    <font>
      <b/>
      <sz val="18"/>
      <color indexed="8"/>
      <name val="Liberation Serif"/>
      <family val="1"/>
    </font>
    <font>
      <sz val="16"/>
      <name val="Arial Cyr"/>
      <family val="0"/>
    </font>
    <font>
      <sz val="12"/>
      <color indexed="8"/>
      <name val="Liberation Serif"/>
      <family val="1"/>
    </font>
    <font>
      <sz val="12.5"/>
      <name val="Liberation Serif"/>
      <family val="1"/>
    </font>
    <font>
      <b/>
      <sz val="20"/>
      <name val="Liberation Serif"/>
      <family val="1"/>
    </font>
    <font>
      <sz val="2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4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4" fillId="6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4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4" fillId="18" borderId="0" applyNumberFormat="0" applyBorder="0" applyAlignment="0" applyProtection="0"/>
    <xf numFmtId="0" fontId="22" fillId="18" borderId="0" applyNumberFormat="0" applyBorder="0" applyAlignment="0" applyProtection="0"/>
    <xf numFmtId="0" fontId="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4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5" fillId="22" borderId="0" applyNumberFormat="0" applyBorder="0" applyAlignment="0" applyProtection="0"/>
    <xf numFmtId="0" fontId="23" fillId="22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5" fillId="16" borderId="0" applyNumberFormat="0" applyBorder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5" fillId="18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5" fillId="24" borderId="0" applyNumberFormat="0" applyBorder="0" applyAlignment="0" applyProtection="0"/>
    <xf numFmtId="0" fontId="23" fillId="24" borderId="0" applyNumberFormat="0" applyBorder="0" applyAlignment="0" applyProtection="0"/>
    <xf numFmtId="0" fontId="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5" fillId="26" borderId="0" applyNumberFormat="0" applyBorder="0" applyAlignment="0" applyProtection="0"/>
    <xf numFmtId="0" fontId="23" fillId="26" borderId="0" applyNumberFormat="0" applyBorder="0" applyAlignment="0" applyProtection="0"/>
    <xf numFmtId="0" fontId="5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5" fillId="28" borderId="0" applyNumberFormat="0" applyBorder="0" applyAlignment="0" applyProtection="0"/>
    <xf numFmtId="0" fontId="23" fillId="28" borderId="0" applyNumberFormat="0" applyBorder="0" applyAlignment="0" applyProtection="0"/>
    <xf numFmtId="0" fontId="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34" fillId="0" borderId="1">
      <alignment vertical="top" wrapText="1"/>
      <protection/>
    </xf>
    <xf numFmtId="4" fontId="34" fillId="30" borderId="1">
      <alignment horizontal="right" vertical="top" shrinkToFit="1"/>
      <protection/>
    </xf>
    <xf numFmtId="0" fontId="33" fillId="0" borderId="2">
      <alignment vertical="top" wrapText="1"/>
      <protection/>
    </xf>
    <xf numFmtId="4" fontId="33" fillId="11" borderId="2">
      <alignment horizontal="right" vertical="top" shrinkToFit="1"/>
      <protection/>
    </xf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6" fillId="12" borderId="3" applyNumberFormat="0" applyAlignment="0" applyProtection="0"/>
    <xf numFmtId="0" fontId="7" fillId="35" borderId="4" applyNumberFormat="0" applyAlignment="0" applyProtection="0"/>
    <xf numFmtId="0" fontId="8" fillId="35" borderId="3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36" borderId="9" applyNumberFormat="0" applyAlignment="0" applyProtection="0"/>
    <xf numFmtId="0" fontId="14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5" fillId="0" borderId="0" xfId="0" applyFont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5" fillId="0" borderId="1" xfId="130" applyFont="1" applyBorder="1" applyAlignment="1">
      <alignment vertical="top" wrapText="1"/>
      <protection/>
    </xf>
    <xf numFmtId="0" fontId="27" fillId="0" borderId="1" xfId="130" applyFont="1" applyBorder="1" applyAlignment="1">
      <alignment vertical="top" wrapText="1"/>
      <protection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170" fontId="30" fillId="0" borderId="1" xfId="135" applyNumberFormat="1" applyFont="1" applyFill="1" applyBorder="1" applyAlignment="1">
      <alignment vertical="top" wrapText="1"/>
      <protection/>
    </xf>
    <xf numFmtId="0" fontId="25" fillId="0" borderId="1" xfId="0" applyNumberFormat="1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25" fillId="0" borderId="1" xfId="136" applyFont="1" applyBorder="1" applyAlignment="1">
      <alignment vertical="top" wrapText="1"/>
      <protection/>
    </xf>
    <xf numFmtId="0" fontId="25" fillId="39" borderId="1" xfId="136" applyFont="1" applyFill="1" applyBorder="1" applyAlignment="1">
      <alignment vertical="top" wrapText="1"/>
      <protection/>
    </xf>
    <xf numFmtId="0" fontId="25" fillId="0" borderId="1" xfId="132" applyFont="1" applyBorder="1" applyAlignment="1">
      <alignment vertical="top" wrapText="1"/>
      <protection/>
    </xf>
    <xf numFmtId="0" fontId="25" fillId="0" borderId="1" xfId="130" applyFont="1" applyFill="1" applyBorder="1" applyAlignment="1">
      <alignment vertical="top" wrapText="1"/>
      <protection/>
    </xf>
    <xf numFmtId="0" fontId="37" fillId="0" borderId="1" xfId="130" applyFont="1" applyFill="1" applyBorder="1" applyAlignment="1">
      <alignment vertical="top" wrapText="1"/>
      <protection/>
    </xf>
    <xf numFmtId="0" fontId="25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5" fillId="39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25" fillId="0" borderId="1" xfId="132" applyFont="1" applyFill="1" applyBorder="1" applyAlignment="1">
      <alignment vertical="top" wrapText="1"/>
      <protection/>
    </xf>
    <xf numFmtId="0" fontId="25" fillId="0" borderId="1" xfId="136" applyFont="1" applyFill="1" applyBorder="1" applyAlignment="1">
      <alignment vertical="top" wrapText="1"/>
      <protection/>
    </xf>
    <xf numFmtId="0" fontId="37" fillId="0" borderId="1" xfId="0" applyFont="1" applyFill="1" applyBorder="1" applyAlignment="1">
      <alignment vertical="top" wrapText="1"/>
    </xf>
    <xf numFmtId="3" fontId="25" fillId="0" borderId="1" xfId="0" applyNumberFormat="1" applyFont="1" applyFill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39" fillId="0" borderId="1" xfId="118" applyFont="1" applyBorder="1" applyAlignment="1" applyProtection="1">
      <alignment vertical="top" wrapText="1"/>
      <protection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31" fillId="0" borderId="1" xfId="136" applyFont="1" applyBorder="1" applyAlignment="1">
      <alignment vertical="top" wrapText="1"/>
      <protection/>
    </xf>
    <xf numFmtId="0" fontId="31" fillId="0" borderId="1" xfId="136" applyFont="1" applyFill="1" applyBorder="1" applyAlignment="1">
      <alignment vertical="top" wrapText="1"/>
      <protection/>
    </xf>
    <xf numFmtId="0" fontId="26" fillId="0" borderId="1" xfId="136" applyFont="1" applyFill="1" applyBorder="1" applyAlignment="1">
      <alignment vertical="top" wrapText="1"/>
      <protection/>
    </xf>
    <xf numFmtId="0" fontId="31" fillId="0" borderId="1" xfId="132" applyFont="1" applyFill="1" applyBorder="1" applyAlignment="1">
      <alignment vertical="top" wrapText="1"/>
      <protection/>
    </xf>
    <xf numFmtId="0" fontId="31" fillId="0" borderId="1" xfId="132" applyFont="1" applyBorder="1" applyAlignment="1">
      <alignment vertical="top" wrapText="1"/>
      <protection/>
    </xf>
    <xf numFmtId="0" fontId="26" fillId="0" borderId="1" xfId="132" applyFont="1" applyFill="1" applyBorder="1" applyAlignment="1">
      <alignment vertical="top" wrapText="1"/>
      <protection/>
    </xf>
    <xf numFmtId="0" fontId="27" fillId="0" borderId="1" xfId="0" applyNumberFormat="1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31" fillId="0" borderId="1" xfId="136" applyFont="1" applyBorder="1" applyAlignment="1">
      <alignment horizontal="center" vertical="top" wrapText="1"/>
      <protection/>
    </xf>
    <xf numFmtId="0" fontId="31" fillId="0" borderId="1" xfId="136" applyFont="1" applyFill="1" applyBorder="1" applyAlignment="1">
      <alignment horizontal="center" vertical="top" wrapText="1"/>
      <protection/>
    </xf>
    <xf numFmtId="0" fontId="26" fillId="0" borderId="1" xfId="136" applyFont="1" applyFill="1" applyBorder="1" applyAlignment="1">
      <alignment horizontal="center" vertical="top" wrapText="1"/>
      <protection/>
    </xf>
    <xf numFmtId="0" fontId="27" fillId="0" borderId="1" xfId="136" applyFont="1" applyBorder="1" applyAlignment="1">
      <alignment horizontal="center" vertical="top" wrapText="1"/>
      <protection/>
    </xf>
    <xf numFmtId="0" fontId="31" fillId="0" borderId="1" xfId="132" applyFont="1" applyFill="1" applyBorder="1" applyAlignment="1">
      <alignment horizontal="center" vertical="top" wrapText="1"/>
      <protection/>
    </xf>
    <xf numFmtId="0" fontId="31" fillId="0" borderId="1" xfId="132" applyFont="1" applyBorder="1" applyAlignment="1">
      <alignment horizontal="center" vertical="top" wrapText="1"/>
      <protection/>
    </xf>
    <xf numFmtId="0" fontId="26" fillId="0" borderId="1" xfId="132" applyFont="1" applyFill="1" applyBorder="1" applyAlignment="1">
      <alignment horizontal="center" vertical="top" wrapText="1"/>
      <protection/>
    </xf>
    <xf numFmtId="0" fontId="27" fillId="0" borderId="1" xfId="132" applyFont="1" applyBorder="1" applyAlignment="1">
      <alignment horizontal="center" vertical="top" wrapText="1"/>
      <protection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6" fillId="0" borderId="1" xfId="130" applyFont="1" applyBorder="1" applyAlignment="1">
      <alignment horizontal="center" vertical="top" wrapText="1"/>
      <protection/>
    </xf>
    <xf numFmtId="0" fontId="27" fillId="0" borderId="1" xfId="130" applyFont="1" applyBorder="1" applyAlignment="1">
      <alignment horizontal="center" vertical="top" wrapText="1"/>
      <protection/>
    </xf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32" fillId="0" borderId="1" xfId="135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43" fontId="42" fillId="0" borderId="0" xfId="0" applyNumberFormat="1" applyFont="1" applyBorder="1" applyAlignment="1">
      <alignment vertical="top" wrapText="1"/>
    </xf>
    <xf numFmtId="170" fontId="42" fillId="0" borderId="0" xfId="0" applyNumberFormat="1" applyFont="1" applyBorder="1" applyAlignment="1">
      <alignment vertical="top" wrapText="1"/>
    </xf>
    <xf numFmtId="43" fontId="42" fillId="0" borderId="1" xfId="0" applyNumberFormat="1" applyFont="1" applyFill="1" applyBorder="1" applyAlignment="1">
      <alignment vertical="top" wrapText="1"/>
    </xf>
    <xf numFmtId="170" fontId="42" fillId="0" borderId="1" xfId="130" applyNumberFormat="1" applyFont="1" applyFill="1" applyBorder="1" applyAlignment="1">
      <alignment vertical="top" wrapText="1"/>
      <protection/>
    </xf>
    <xf numFmtId="43" fontId="42" fillId="0" borderId="1" xfId="0" applyNumberFormat="1" applyFont="1" applyBorder="1" applyAlignment="1">
      <alignment vertical="top" wrapText="1"/>
    </xf>
    <xf numFmtId="170" fontId="42" fillId="0" borderId="1" xfId="0" applyNumberFormat="1" applyFont="1" applyBorder="1" applyAlignment="1">
      <alignment vertical="top" wrapText="1"/>
    </xf>
    <xf numFmtId="170" fontId="42" fillId="0" borderId="1" xfId="0" applyNumberFormat="1" applyFont="1" applyFill="1" applyBorder="1" applyAlignment="1">
      <alignment vertical="top" wrapText="1"/>
    </xf>
    <xf numFmtId="43" fontId="42" fillId="0" borderId="1" xfId="0" applyNumberFormat="1" applyFont="1" applyFill="1" applyBorder="1" applyAlignment="1">
      <alignment vertical="top" wrapText="1"/>
    </xf>
    <xf numFmtId="43" fontId="42" fillId="0" borderId="1" xfId="136" applyNumberFormat="1" applyFont="1" applyBorder="1" applyAlignment="1">
      <alignment vertical="top" wrapText="1"/>
      <protection/>
    </xf>
    <xf numFmtId="43" fontId="42" fillId="0" borderId="1" xfId="132" applyNumberFormat="1" applyFont="1" applyFill="1" applyBorder="1" applyAlignment="1">
      <alignment vertical="top" wrapText="1"/>
      <protection/>
    </xf>
    <xf numFmtId="43" fontId="42" fillId="0" borderId="1" xfId="132" applyNumberFormat="1" applyFont="1" applyFill="1" applyBorder="1" applyAlignment="1">
      <alignment vertical="top" wrapText="1"/>
      <protection/>
    </xf>
    <xf numFmtId="43" fontId="42" fillId="0" borderId="1" xfId="132" applyNumberFormat="1" applyFont="1" applyBorder="1" applyAlignment="1">
      <alignment vertical="top" wrapText="1"/>
      <protection/>
    </xf>
    <xf numFmtId="43" fontId="45" fillId="0" borderId="1" xfId="0" applyNumberFormat="1" applyFont="1" applyFill="1" applyBorder="1" applyAlignment="1">
      <alignment vertical="top" wrapText="1"/>
    </xf>
    <xf numFmtId="43" fontId="45" fillId="39" borderId="1" xfId="0" applyNumberFormat="1" applyFont="1" applyFill="1" applyBorder="1" applyAlignment="1">
      <alignment vertical="top" wrapText="1"/>
    </xf>
    <xf numFmtId="43" fontId="45" fillId="0" borderId="1" xfId="0" applyNumberFormat="1" applyFont="1" applyBorder="1" applyAlignment="1">
      <alignment vertical="top" wrapText="1"/>
    </xf>
    <xf numFmtId="43" fontId="42" fillId="0" borderId="1" xfId="0" applyNumberFormat="1" applyFont="1" applyBorder="1" applyAlignment="1">
      <alignment vertical="top" wrapText="1"/>
    </xf>
    <xf numFmtId="43" fontId="47" fillId="0" borderId="1" xfId="135" applyNumberFormat="1" applyFont="1" applyFill="1" applyBorder="1" applyAlignment="1">
      <alignment vertical="top" wrapText="1"/>
      <protection/>
    </xf>
    <xf numFmtId="43" fontId="42" fillId="0" borderId="0" xfId="0" applyNumberFormat="1" applyFont="1" applyAlignment="1">
      <alignment vertical="top" wrapText="1"/>
    </xf>
    <xf numFmtId="170" fontId="42" fillId="0" borderId="0" xfId="0" applyNumberFormat="1" applyFont="1" applyAlignment="1">
      <alignment vertical="top" wrapText="1"/>
    </xf>
    <xf numFmtId="170" fontId="43" fillId="37" borderId="1" xfId="130" applyNumberFormat="1" applyFont="1" applyFill="1" applyBorder="1" applyAlignment="1">
      <alignment vertical="top" wrapText="1"/>
      <protection/>
    </xf>
    <xf numFmtId="170" fontId="43" fillId="37" borderId="1" xfId="0" applyNumberFormat="1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43" fontId="45" fillId="0" borderId="1" xfId="0" applyNumberFormat="1" applyFont="1" applyBorder="1" applyAlignment="1">
      <alignment vertical="top" wrapText="1"/>
    </xf>
    <xf numFmtId="41" fontId="42" fillId="0" borderId="1" xfId="136" applyNumberFormat="1" applyFont="1" applyBorder="1" applyAlignment="1">
      <alignment vertical="top" wrapText="1"/>
      <protection/>
    </xf>
    <xf numFmtId="41" fontId="42" fillId="39" borderId="1" xfId="136" applyNumberFormat="1" applyFont="1" applyFill="1" applyBorder="1" applyAlignment="1">
      <alignment vertical="top" wrapText="1"/>
      <protection/>
    </xf>
    <xf numFmtId="41" fontId="45" fillId="0" borderId="1" xfId="0" applyNumberFormat="1" applyFont="1" applyFill="1" applyBorder="1" applyAlignment="1">
      <alignment vertical="top" wrapText="1"/>
    </xf>
    <xf numFmtId="41" fontId="42" fillId="0" borderId="1" xfId="0" applyNumberFormat="1" applyFont="1" applyFill="1" applyBorder="1" applyAlignment="1">
      <alignment vertical="top" wrapText="1"/>
    </xf>
    <xf numFmtId="41" fontId="42" fillId="0" borderId="1" xfId="0" applyNumberFormat="1" applyFont="1" applyBorder="1" applyAlignment="1">
      <alignment vertical="top" wrapText="1"/>
    </xf>
    <xf numFmtId="41" fontId="42" fillId="0" borderId="1" xfId="0" applyNumberFormat="1" applyFont="1" applyFill="1" applyBorder="1" applyAlignment="1">
      <alignment vertical="top" wrapText="1"/>
    </xf>
    <xf numFmtId="41" fontId="42" fillId="0" borderId="1" xfId="136" applyNumberFormat="1" applyFont="1" applyFill="1" applyBorder="1" applyAlignment="1">
      <alignment vertical="top" wrapText="1"/>
      <protection/>
    </xf>
    <xf numFmtId="41" fontId="42" fillId="0" borderId="1" xfId="132" applyNumberFormat="1" applyFont="1" applyFill="1" applyBorder="1" applyAlignment="1">
      <alignment vertical="top" wrapText="1"/>
      <protection/>
    </xf>
    <xf numFmtId="41" fontId="42" fillId="0" borderId="1" xfId="132" applyNumberFormat="1" applyFont="1" applyFill="1" applyBorder="1" applyAlignment="1">
      <alignment vertical="top" wrapText="1"/>
      <protection/>
    </xf>
    <xf numFmtId="41" fontId="42" fillId="0" borderId="1" xfId="132" applyNumberFormat="1" applyFont="1" applyBorder="1" applyAlignment="1">
      <alignment vertical="top" wrapText="1"/>
      <protection/>
    </xf>
    <xf numFmtId="41" fontId="45" fillId="0" borderId="1" xfId="0" applyNumberFormat="1" applyFont="1" applyFill="1" applyBorder="1" applyAlignment="1">
      <alignment vertical="top" wrapText="1"/>
    </xf>
    <xf numFmtId="41" fontId="45" fillId="0" borderId="1" xfId="0" applyNumberFormat="1" applyFont="1" applyBorder="1" applyAlignment="1">
      <alignment vertical="top" wrapText="1"/>
    </xf>
    <xf numFmtId="41" fontId="42" fillId="0" borderId="1" xfId="130" applyNumberFormat="1" applyFont="1" applyBorder="1" applyAlignment="1">
      <alignment vertical="top" wrapText="1"/>
      <protection/>
    </xf>
    <xf numFmtId="41" fontId="44" fillId="0" borderId="1" xfId="0" applyNumberFormat="1" applyFont="1" applyBorder="1" applyAlignment="1">
      <alignment vertical="top" wrapText="1"/>
    </xf>
    <xf numFmtId="41" fontId="42" fillId="0" borderId="1" xfId="142" applyNumberFormat="1" applyFont="1" applyBorder="1" applyAlignment="1">
      <alignment vertical="top" wrapText="1"/>
    </xf>
    <xf numFmtId="41" fontId="42" fillId="0" borderId="1" xfId="0" applyNumberFormat="1" applyFont="1" applyBorder="1" applyAlignment="1">
      <alignment vertical="top" wrapText="1"/>
    </xf>
    <xf numFmtId="173" fontId="45" fillId="0" borderId="1" xfId="0" applyNumberFormat="1" applyFont="1" applyFill="1" applyBorder="1" applyAlignment="1">
      <alignment vertical="top" wrapText="1"/>
    </xf>
    <xf numFmtId="173" fontId="42" fillId="0" borderId="1" xfId="0" applyNumberFormat="1" applyFont="1" applyFill="1" applyBorder="1" applyAlignment="1">
      <alignment vertical="top" wrapText="1"/>
    </xf>
    <xf numFmtId="173" fontId="42" fillId="0" borderId="1" xfId="0" applyNumberFormat="1" applyFont="1" applyBorder="1" applyAlignment="1">
      <alignment vertical="top" wrapText="1"/>
    </xf>
    <xf numFmtId="173" fontId="42" fillId="0" borderId="1" xfId="142" applyNumberFormat="1" applyFont="1" applyBorder="1" applyAlignment="1">
      <alignment vertical="top" wrapText="1"/>
    </xf>
    <xf numFmtId="0" fontId="27" fillId="0" borderId="1" xfId="0" applyNumberFormat="1" applyFont="1" applyFill="1" applyBorder="1" applyAlignment="1">
      <alignment horizontal="center" vertical="top" wrapText="1"/>
    </xf>
    <xf numFmtId="43" fontId="42" fillId="0" borderId="1" xfId="0" applyNumberFormat="1" applyFont="1" applyBorder="1" applyAlignment="1">
      <alignment horizontal="center" vertical="top" wrapText="1"/>
    </xf>
    <xf numFmtId="43" fontId="42" fillId="0" borderId="1" xfId="0" applyNumberFormat="1" applyFont="1" applyFill="1" applyBorder="1" applyAlignment="1">
      <alignment horizontal="center" vertical="top" wrapText="1"/>
    </xf>
    <xf numFmtId="173" fontId="42" fillId="0" borderId="1" xfId="0" applyNumberFormat="1" applyFont="1" applyFill="1" applyBorder="1" applyAlignment="1">
      <alignment vertical="top" wrapText="1"/>
    </xf>
    <xf numFmtId="173" fontId="42" fillId="0" borderId="1" xfId="136" applyNumberFormat="1" applyFont="1" applyBorder="1" applyAlignment="1">
      <alignment vertical="top" wrapText="1"/>
      <protection/>
    </xf>
    <xf numFmtId="173" fontId="42" fillId="39" borderId="1" xfId="136" applyNumberFormat="1" applyFont="1" applyFill="1" applyBorder="1" applyAlignment="1">
      <alignment vertical="top" wrapText="1"/>
      <protection/>
    </xf>
    <xf numFmtId="173" fontId="42" fillId="0" borderId="1" xfId="136" applyNumberFormat="1" applyFont="1" applyFill="1" applyBorder="1" applyAlignment="1">
      <alignment vertical="top" wrapText="1"/>
      <protection/>
    </xf>
    <xf numFmtId="173" fontId="42" fillId="0" borderId="1" xfId="132" applyNumberFormat="1" applyFont="1" applyFill="1" applyBorder="1" applyAlignment="1">
      <alignment vertical="top" wrapText="1"/>
      <protection/>
    </xf>
    <xf numFmtId="173" fontId="42" fillId="0" borderId="1" xfId="132" applyNumberFormat="1" applyFont="1" applyFill="1" applyBorder="1" applyAlignment="1">
      <alignment vertical="top" wrapText="1"/>
      <protection/>
    </xf>
    <xf numFmtId="0" fontId="25" fillId="0" borderId="1" xfId="132" applyFont="1" applyFill="1" applyBorder="1" applyAlignment="1">
      <alignment horizontal="justify" vertical="top" wrapText="1"/>
      <protection/>
    </xf>
    <xf numFmtId="173" fontId="45" fillId="0" borderId="1" xfId="0" applyNumberFormat="1" applyFont="1" applyFill="1" applyBorder="1" applyAlignment="1">
      <alignment vertical="top" wrapText="1"/>
    </xf>
    <xf numFmtId="41" fontId="45" fillId="39" borderId="1" xfId="0" applyNumberFormat="1" applyFont="1" applyFill="1" applyBorder="1" applyAlignment="1">
      <alignment vertical="top" wrapText="1"/>
    </xf>
    <xf numFmtId="174" fontId="45" fillId="0" borderId="1" xfId="0" applyNumberFormat="1" applyFont="1" applyFill="1" applyBorder="1" applyAlignment="1">
      <alignment vertical="top" wrapText="1"/>
    </xf>
    <xf numFmtId="176" fontId="45" fillId="0" borderId="1" xfId="0" applyNumberFormat="1" applyFont="1" applyFill="1" applyBorder="1" applyAlignment="1">
      <alignment vertical="top" wrapText="1"/>
    </xf>
    <xf numFmtId="173" fontId="45" fillId="0" borderId="1" xfId="0" applyNumberFormat="1" applyFont="1" applyBorder="1" applyAlignment="1">
      <alignment vertical="top" wrapText="1"/>
    </xf>
    <xf numFmtId="173" fontId="45" fillId="39" borderId="1" xfId="0" applyNumberFormat="1" applyFont="1" applyFill="1" applyBorder="1" applyAlignment="1">
      <alignment vertical="top" wrapText="1"/>
    </xf>
    <xf numFmtId="173" fontId="42" fillId="0" borderId="1" xfId="0" applyNumberFormat="1" applyFont="1" applyBorder="1" applyAlignment="1">
      <alignment vertical="top" wrapText="1"/>
    </xf>
    <xf numFmtId="177" fontId="45" fillId="0" borderId="1" xfId="0" applyNumberFormat="1" applyFont="1" applyFill="1" applyBorder="1" applyAlignment="1">
      <alignment vertical="top" wrapText="1"/>
    </xf>
    <xf numFmtId="43" fontId="42" fillId="0" borderId="1" xfId="0" applyNumberFormat="1" applyFont="1" applyBorder="1" applyAlignment="1">
      <alignment horizontal="center" vertical="top" wrapText="1"/>
    </xf>
    <xf numFmtId="177" fontId="42" fillId="0" borderId="1" xfId="0" applyNumberFormat="1" applyFont="1" applyBorder="1" applyAlignment="1">
      <alignment vertical="top" wrapText="1"/>
    </xf>
    <xf numFmtId="43" fontId="42" fillId="0" borderId="1" xfId="0" applyNumberFormat="1" applyFont="1" applyFill="1" applyBorder="1" applyAlignment="1">
      <alignment horizontal="center" vertical="top" wrapText="1"/>
    </xf>
    <xf numFmtId="179" fontId="42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74" fontId="45" fillId="0" borderId="1" xfId="0" applyNumberFormat="1" applyFont="1" applyBorder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41" fontId="45" fillId="0" borderId="1" xfId="0" applyNumberFormat="1" applyFont="1" applyFill="1" applyBorder="1" applyAlignment="1">
      <alignment horizontal="center" vertical="top" wrapText="1"/>
    </xf>
    <xf numFmtId="177" fontId="45" fillId="0" borderId="1" xfId="0" applyNumberFormat="1" applyFont="1" applyFill="1" applyBorder="1" applyAlignment="1">
      <alignment horizontal="right" vertical="top" wrapText="1"/>
    </xf>
    <xf numFmtId="0" fontId="49" fillId="0" borderId="1" xfId="0" applyFont="1" applyBorder="1" applyAlignment="1">
      <alignment vertical="top" wrapText="1"/>
    </xf>
    <xf numFmtId="0" fontId="28" fillId="0" borderId="1" xfId="130" applyFont="1" applyFill="1" applyBorder="1" applyAlignment="1">
      <alignment vertical="top" wrapText="1"/>
      <protection/>
    </xf>
    <xf numFmtId="0" fontId="45" fillId="0" borderId="1" xfId="0" applyFont="1" applyFill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45" fillId="39" borderId="1" xfId="0" applyFont="1" applyFill="1" applyBorder="1" applyAlignment="1">
      <alignment vertical="top" wrapText="1"/>
    </xf>
    <xf numFmtId="170" fontId="45" fillId="0" borderId="1" xfId="0" applyNumberFormat="1" applyFont="1" applyFill="1" applyBorder="1" applyAlignment="1">
      <alignment vertical="top" wrapText="1"/>
    </xf>
    <xf numFmtId="0" fontId="31" fillId="0" borderId="1" xfId="134" applyFont="1" applyFill="1" applyBorder="1" applyAlignment="1">
      <alignment vertical="top" wrapText="1"/>
      <protection/>
    </xf>
    <xf numFmtId="0" fontId="27" fillId="0" borderId="1" xfId="130" applyFont="1" applyFill="1" applyBorder="1" applyAlignment="1">
      <alignment horizontal="center" vertical="top" wrapText="1"/>
      <protection/>
    </xf>
    <xf numFmtId="173" fontId="42" fillId="0" borderId="1" xfId="130" applyNumberFormat="1" applyFont="1" applyFill="1" applyBorder="1" applyAlignment="1">
      <alignment vertical="top" wrapText="1"/>
      <protection/>
    </xf>
    <xf numFmtId="41" fontId="42" fillId="0" borderId="1" xfId="130" applyNumberFormat="1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43" fontId="50" fillId="0" borderId="1" xfId="0" applyNumberFormat="1" applyFont="1" applyFill="1" applyBorder="1" applyAlignment="1">
      <alignment horizontal="center" vertical="center" wrapText="1"/>
    </xf>
    <xf numFmtId="170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7" fillId="0" borderId="12" xfId="130" applyFont="1" applyFill="1" applyBorder="1" applyAlignment="1">
      <alignment vertical="top" wrapText="1"/>
      <protection/>
    </xf>
    <xf numFmtId="0" fontId="48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2" fillId="0" borderId="12" xfId="136" applyFont="1" applyBorder="1" applyAlignment="1">
      <alignment vertical="top" wrapText="1"/>
      <protection/>
    </xf>
    <xf numFmtId="0" fontId="31" fillId="0" borderId="12" xfId="136" applyFont="1" applyBorder="1" applyAlignment="1">
      <alignment vertical="top" wrapText="1"/>
      <protection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32" fillId="0" borderId="12" xfId="136" applyFont="1" applyFill="1" applyBorder="1" applyAlignment="1">
      <alignment vertical="top" wrapText="1"/>
      <protection/>
    </xf>
    <xf numFmtId="0" fontId="31" fillId="0" borderId="12" xfId="136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2" xfId="132" applyFont="1" applyBorder="1" applyAlignment="1">
      <alignment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32" fillId="0" borderId="12" xfId="132" applyFont="1" applyBorder="1" applyAlignment="1">
      <alignment vertical="top" wrapText="1"/>
      <protection/>
    </xf>
    <xf numFmtId="0" fontId="31" fillId="0" borderId="12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vertical="top" wrapText="1"/>
    </xf>
    <xf numFmtId="0" fontId="38" fillId="0" borderId="14" xfId="0" applyFont="1" applyFill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130" applyFont="1" applyBorder="1" applyAlignment="1">
      <alignment horizontal="center" vertical="top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43" fontId="50" fillId="0" borderId="12" xfId="0" applyNumberFormat="1" applyFont="1" applyFill="1" applyBorder="1" applyAlignment="1">
      <alignment horizontal="center" vertical="center" wrapText="1"/>
    </xf>
    <xf numFmtId="43" fontId="50" fillId="0" borderId="13" xfId="0" applyNumberFormat="1" applyFont="1" applyFill="1" applyBorder="1" applyAlignment="1">
      <alignment horizontal="center" vertical="center" wrapText="1"/>
    </xf>
    <xf numFmtId="43" fontId="50" fillId="0" borderId="14" xfId="0" applyNumberFormat="1" applyFont="1" applyFill="1" applyBorder="1" applyAlignment="1">
      <alignment horizontal="center" vertical="center" wrapText="1"/>
    </xf>
    <xf numFmtId="170" fontId="50" fillId="0" borderId="12" xfId="0" applyNumberFormat="1" applyFont="1" applyFill="1" applyBorder="1" applyAlignment="1">
      <alignment horizontal="center" vertical="center" wrapText="1"/>
    </xf>
    <xf numFmtId="170" fontId="50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0" borderId="17" xfId="130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7" fillId="0" borderId="12" xfId="0" applyNumberFormat="1" applyFont="1" applyBorder="1" applyAlignment="1">
      <alignment vertical="top" wrapText="1"/>
    </xf>
    <xf numFmtId="0" fontId="32" fillId="0" borderId="12" xfId="137" applyFont="1" applyBorder="1" applyAlignment="1">
      <alignment vertical="top" wrapText="1"/>
      <protection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27" fillId="0" borderId="12" xfId="130" applyFont="1" applyBorder="1" applyAlignment="1">
      <alignment vertical="top" wrapText="1"/>
      <protection/>
    </xf>
    <xf numFmtId="0" fontId="32" fillId="0" borderId="12" xfId="137" applyFont="1" applyFill="1" applyBorder="1" applyAlignment="1">
      <alignment vertical="top" wrapText="1"/>
      <protection/>
    </xf>
    <xf numFmtId="0" fontId="31" fillId="0" borderId="1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43" fontId="42" fillId="0" borderId="1" xfId="0" applyNumberFormat="1" applyFont="1" applyBorder="1" applyAlignment="1">
      <alignment horizontal="right" vertical="top" wrapText="1"/>
    </xf>
  </cellXfs>
  <cellStyles count="136">
    <cellStyle name="Normal" xfId="0"/>
    <cellStyle name="20% - Акцент1" xfId="15"/>
    <cellStyle name="20% — акцент1" xfId="16"/>
    <cellStyle name="20% - Акцент1_05 Отчет по целевым показателям МП 2020 (ПРИЛ 4)" xfId="17"/>
    <cellStyle name="20% — акцент1_УГЗ ЦП МП 1 пгд 2020" xfId="18"/>
    <cellStyle name="20% - Акцент1_УО ЦП 1 пгд 2020" xfId="19"/>
    <cellStyle name="20% - Акцент2" xfId="20"/>
    <cellStyle name="20% — акцент2" xfId="21"/>
    <cellStyle name="20% - Акцент2_05 Отчет по целевым показателям МП 2020 (ПРИЛ 4)" xfId="22"/>
    <cellStyle name="20% — акцент2_УГЗ ЦП МП 1 пгд 2020" xfId="23"/>
    <cellStyle name="20% - Акцент2_УО ЦП 1 пгд 2020" xfId="24"/>
    <cellStyle name="20% - Акцент3" xfId="25"/>
    <cellStyle name="20% — акцент3" xfId="26"/>
    <cellStyle name="20% - Акцент3_05 Отчет по целевым показателям МП 2020 (ПРИЛ 4)" xfId="27"/>
    <cellStyle name="20% — акцент3_УГЗ ЦП МП 1 пгд 2020" xfId="28"/>
    <cellStyle name="20% - Акцент3_УО ЦП 1 пгд 2020" xfId="29"/>
    <cellStyle name="20% - Акцент4" xfId="30"/>
    <cellStyle name="20% — акцент4" xfId="31"/>
    <cellStyle name="20% - Акцент4_05 Отчет по целевым показателям МП 2020 (ПРИЛ 4)" xfId="32"/>
    <cellStyle name="20% — акцент4_УГЗ ЦП МП 1 пгд 2020" xfId="33"/>
    <cellStyle name="20% - Акцент4_УО ЦП 1 пгд 2020" xfId="34"/>
    <cellStyle name="20% - Акцент5" xfId="35"/>
    <cellStyle name="20% — акцент5" xfId="36"/>
    <cellStyle name="20% - Акцент5_05 Отчет по целевым показателям МП 2020 (ПРИЛ 4)" xfId="37"/>
    <cellStyle name="20% — акцент5_УГЗ ЦП МП 1 пгд 2020" xfId="38"/>
    <cellStyle name="20% - Акцент5_УО ЦП 1 пгд 2020" xfId="39"/>
    <cellStyle name="20% - Акцент6" xfId="40"/>
    <cellStyle name="20% — акцент6" xfId="41"/>
    <cellStyle name="20% - Акцент6_05 Отчет по целевым показателям МП 2020 (ПРИЛ 4)" xfId="42"/>
    <cellStyle name="20% — акцент6_УГЗ ЦП МП 1 пгд 2020" xfId="43"/>
    <cellStyle name="20% - Акцент6_УО ЦП 1 пгд 2020" xfId="44"/>
    <cellStyle name="40% - Акцент1" xfId="45"/>
    <cellStyle name="40% — акцент1" xfId="46"/>
    <cellStyle name="40% - Акцент1_05 Отчет по целевым показателям МП 2020 (ПРИЛ 4)" xfId="47"/>
    <cellStyle name="40% — акцент1_УГЗ ЦП МП 1 пгд 2020" xfId="48"/>
    <cellStyle name="40% - Акцент1_УО ЦП 1 пгд 2020" xfId="49"/>
    <cellStyle name="40% - Акцент2" xfId="50"/>
    <cellStyle name="40% — акцент2" xfId="51"/>
    <cellStyle name="40% - Акцент2_05 Отчет по целевым показателям МП 2020 (ПРИЛ 4)" xfId="52"/>
    <cellStyle name="40% — акцент2_УГЗ ЦП МП 1 пгд 2020" xfId="53"/>
    <cellStyle name="40% - Акцент2_УО ЦП 1 пгд 2020" xfId="54"/>
    <cellStyle name="40% - Акцент3" xfId="55"/>
    <cellStyle name="40% — акцент3" xfId="56"/>
    <cellStyle name="40% - Акцент3_05 Отчет по целевым показателям МП 2020 (ПРИЛ 4)" xfId="57"/>
    <cellStyle name="40% — акцент3_УГЗ ЦП МП 1 пгд 2020" xfId="58"/>
    <cellStyle name="40% - Акцент3_УО ЦП 1 пгд 2020" xfId="59"/>
    <cellStyle name="40% - Акцент4" xfId="60"/>
    <cellStyle name="40% — акцент4" xfId="61"/>
    <cellStyle name="40% - Акцент4_05 Отчет по целевым показателям МП 2020 (ПРИЛ 4)" xfId="62"/>
    <cellStyle name="40% — акцент4_УГЗ ЦП МП 1 пгд 2020" xfId="63"/>
    <cellStyle name="40% - Акцент4_УО ЦП 1 пгд 2020" xfId="64"/>
    <cellStyle name="40% - Акцент5" xfId="65"/>
    <cellStyle name="40% — акцент5" xfId="66"/>
    <cellStyle name="40% - Акцент5_05 Отчет по целевым показателям МП 2020 (ПРИЛ 4)" xfId="67"/>
    <cellStyle name="40% — акцент5_УГЗ ЦП МП 1 пгд 2020" xfId="68"/>
    <cellStyle name="40% - Акцент5_УО ЦП 1 пгд 2020" xfId="69"/>
    <cellStyle name="40% - Акцент6" xfId="70"/>
    <cellStyle name="40% — акцент6" xfId="71"/>
    <cellStyle name="40% - Акцент6_05 Отчет по целевым показателям МП 2020 (ПРИЛ 4)" xfId="72"/>
    <cellStyle name="40% — акцент6_УГЗ ЦП МП 1 пгд 2020" xfId="73"/>
    <cellStyle name="40% - Акцент6_УО ЦП 1 пгд 2020" xfId="74"/>
    <cellStyle name="60% - Акцент1" xfId="75"/>
    <cellStyle name="60% — акцент1" xfId="76"/>
    <cellStyle name="60% - Акцент1_05 Отчет по целевым показателям МП 2020 (ПРИЛ 4)" xfId="77"/>
    <cellStyle name="60% — акцент1_УГЗ ЦП МП 1 пгд 2020" xfId="78"/>
    <cellStyle name="60% - Акцент1_УО ЦП 1 пгд 2020" xfId="79"/>
    <cellStyle name="60% - Акцент2" xfId="80"/>
    <cellStyle name="60% — акцент2" xfId="81"/>
    <cellStyle name="60% - Акцент2_05 Отчет по целевым показателям МП 2020 (ПРИЛ 4)" xfId="82"/>
    <cellStyle name="60% — акцент2_УГЗ ЦП МП 1 пгд 2020" xfId="83"/>
    <cellStyle name="60% - Акцент2_УО ЦП 1 пгд 2020" xfId="84"/>
    <cellStyle name="60% - Акцент3" xfId="85"/>
    <cellStyle name="60% — акцент3" xfId="86"/>
    <cellStyle name="60% - Акцент3_05 Отчет по целевым показателям МП 2020 (ПРИЛ 4)" xfId="87"/>
    <cellStyle name="60% — акцент3_УГЗ ЦП МП 1 пгд 2020" xfId="88"/>
    <cellStyle name="60% - Акцент3_УО ЦП 1 пгд 2020" xfId="89"/>
    <cellStyle name="60% - Акцент4" xfId="90"/>
    <cellStyle name="60% — акцент4" xfId="91"/>
    <cellStyle name="60% - Акцент4_05 Отчет по целевым показателям МП 2020 (ПРИЛ 4)" xfId="92"/>
    <cellStyle name="60% — акцент4_УГЗ ЦП МП 1 пгд 2020" xfId="93"/>
    <cellStyle name="60% - Акцент4_УО ЦП 1 пгд 2020" xfId="94"/>
    <cellStyle name="60% - Акцент5" xfId="95"/>
    <cellStyle name="60% — акцент5" xfId="96"/>
    <cellStyle name="60% - Акцент5_05 Отчет по целевым показателям МП 2020 (ПРИЛ 4)" xfId="97"/>
    <cellStyle name="60% — акцент5_УГЗ ЦП МП 1 пгд 2020" xfId="98"/>
    <cellStyle name="60% - Акцент5_УО ЦП 1 пгд 2020" xfId="99"/>
    <cellStyle name="60% - Акцент6" xfId="100"/>
    <cellStyle name="60% — акцент6" xfId="101"/>
    <cellStyle name="60% - Акцент6_05 Отчет по целевым показателям МП 2020 (ПРИЛ 4)" xfId="102"/>
    <cellStyle name="60% — акцент6_УГЗ ЦП МП 1 пгд 2020" xfId="103"/>
    <cellStyle name="60% - Акцент6_УО ЦП 1 пгд 2020" xfId="104"/>
    <cellStyle name="xl32" xfId="105"/>
    <cellStyle name="xl36" xfId="106"/>
    <cellStyle name="xl61" xfId="107"/>
    <cellStyle name="xl64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Hyperlink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Обычный 3" xfId="130"/>
    <cellStyle name="Обычный 4" xfId="131"/>
    <cellStyle name="Обычный 5" xfId="132"/>
    <cellStyle name="Обычный 6" xfId="133"/>
    <cellStyle name="Обычный_12 Отчет за 6 мес. 2022 г Стройка от 08.07.22 СВОД" xfId="134"/>
    <cellStyle name="Обычный_БлДорСоц" xfId="135"/>
    <cellStyle name="Обычный_Отчет по целевым показателям МП2022 безопасность - полугодовой" xfId="136"/>
    <cellStyle name="Обычный_Отчет+за+6+мес.+2021+г+Стройка+от+19.07.21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Процентный 2" xfId="143"/>
    <cellStyle name="Связанная ячейка" xfId="144"/>
    <cellStyle name="Текст предупреждения" xfId="145"/>
    <cellStyle name="Comma" xfId="146"/>
    <cellStyle name="Comma [0]" xfId="147"/>
    <cellStyle name="Финансовый 2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80"/>
  <sheetViews>
    <sheetView tabSelected="1" zoomScale="70" zoomScaleNormal="70" workbookViewId="0" topLeftCell="A4">
      <pane ySplit="2025" topLeftCell="BM1" activePane="bottomLeft" state="split"/>
      <selection pane="topLeft" activeCell="J7" sqref="J1:J16384"/>
      <selection pane="bottomLeft" activeCell="F604" sqref="F604"/>
    </sheetView>
  </sheetViews>
  <sheetFormatPr defaultColWidth="9.00390625" defaultRowHeight="12.75"/>
  <cols>
    <col min="1" max="1" width="9.125" style="72" customWidth="1"/>
    <col min="2" max="2" width="55.875" style="51" customWidth="1"/>
    <col min="3" max="3" width="17.00390625" style="72" customWidth="1"/>
    <col min="4" max="4" width="18.125" style="72" customWidth="1"/>
    <col min="5" max="5" width="22.625" style="90" customWidth="1"/>
    <col min="6" max="7" width="21.75390625" style="90" customWidth="1"/>
    <col min="8" max="8" width="14.75390625" style="91" customWidth="1"/>
    <col min="9" max="9" width="15.125" style="91" customWidth="1"/>
    <col min="10" max="10" width="56.75390625" style="1" customWidth="1"/>
  </cols>
  <sheetData>
    <row r="1" spans="1:10" ht="7.5" customHeight="1">
      <c r="A1" s="154"/>
      <c r="B1" s="41"/>
      <c r="C1" s="40"/>
      <c r="D1" s="40"/>
      <c r="E1" s="73"/>
      <c r="F1" s="73"/>
      <c r="G1" s="73"/>
      <c r="H1" s="74"/>
      <c r="I1" s="74"/>
      <c r="J1" s="29"/>
    </row>
    <row r="2" spans="1:10" s="5" customFormat="1" ht="22.5">
      <c r="A2" s="190" t="s">
        <v>135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s="5" customFormat="1" ht="8.2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</row>
    <row r="4" spans="1:10" s="5" customFormat="1" ht="25.5">
      <c r="A4" s="192" t="s">
        <v>129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s="5" customFormat="1" ht="25.5">
      <c r="A5" s="194" t="s">
        <v>688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s="5" customFormat="1" ht="12.7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</row>
    <row r="7" spans="1:10" s="5" customFormat="1" ht="16.5">
      <c r="A7" s="195" t="s">
        <v>131</v>
      </c>
      <c r="B7" s="195" t="s">
        <v>203</v>
      </c>
      <c r="C7" s="195" t="s">
        <v>799</v>
      </c>
      <c r="D7" s="195" t="s">
        <v>130</v>
      </c>
      <c r="E7" s="197" t="s">
        <v>202</v>
      </c>
      <c r="F7" s="198"/>
      <c r="G7" s="199"/>
      <c r="H7" s="200" t="s">
        <v>453</v>
      </c>
      <c r="I7" s="201"/>
      <c r="J7" s="195" t="s">
        <v>318</v>
      </c>
    </row>
    <row r="8" spans="1:10" s="5" customFormat="1" ht="33">
      <c r="A8" s="196"/>
      <c r="B8" s="196"/>
      <c r="C8" s="196"/>
      <c r="D8" s="196"/>
      <c r="E8" s="156" t="s">
        <v>454</v>
      </c>
      <c r="F8" s="156" t="s">
        <v>455</v>
      </c>
      <c r="G8" s="156" t="s">
        <v>89</v>
      </c>
      <c r="H8" s="157" t="s">
        <v>127</v>
      </c>
      <c r="I8" s="157" t="s">
        <v>128</v>
      </c>
      <c r="J8" s="196"/>
    </row>
    <row r="9" spans="1:10" s="5" customFormat="1" ht="16.5">
      <c r="A9" s="158">
        <v>1</v>
      </c>
      <c r="B9" s="158">
        <v>2</v>
      </c>
      <c r="C9" s="158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58">
        <v>10</v>
      </c>
    </row>
    <row r="10" spans="1:10" s="5" customFormat="1" ht="26.25" customHeight="1">
      <c r="A10" s="159" t="s">
        <v>544</v>
      </c>
      <c r="B10" s="160"/>
      <c r="C10" s="160"/>
      <c r="D10" s="160"/>
      <c r="E10" s="160"/>
      <c r="F10" s="160"/>
      <c r="G10" s="160"/>
      <c r="H10" s="160"/>
      <c r="I10" s="160"/>
      <c r="J10" s="161"/>
    </row>
    <row r="11" spans="1:10" s="12" customFormat="1" ht="24.75" customHeight="1">
      <c r="A11" s="31">
        <v>1</v>
      </c>
      <c r="B11" s="175" t="s">
        <v>317</v>
      </c>
      <c r="C11" s="166"/>
      <c r="D11" s="166"/>
      <c r="E11" s="166"/>
      <c r="F11" s="166"/>
      <c r="G11" s="166"/>
      <c r="H11" s="166"/>
      <c r="I11" s="166"/>
      <c r="J11" s="167"/>
    </row>
    <row r="12" spans="1:10" s="12" customFormat="1" ht="40.5" customHeight="1">
      <c r="A12" s="31">
        <v>2</v>
      </c>
      <c r="B12" s="175" t="s">
        <v>416</v>
      </c>
      <c r="C12" s="166"/>
      <c r="D12" s="166"/>
      <c r="E12" s="166"/>
      <c r="F12" s="166"/>
      <c r="G12" s="166"/>
      <c r="H12" s="166"/>
      <c r="I12" s="166"/>
      <c r="J12" s="167"/>
    </row>
    <row r="13" spans="1:10" s="4" customFormat="1" ht="181.5" customHeight="1">
      <c r="A13" s="31">
        <v>3</v>
      </c>
      <c r="B13" s="8" t="s">
        <v>599</v>
      </c>
      <c r="C13" s="31"/>
      <c r="D13" s="31" t="s">
        <v>132</v>
      </c>
      <c r="E13" s="114">
        <v>100</v>
      </c>
      <c r="F13" s="114">
        <v>100</v>
      </c>
      <c r="G13" s="114">
        <v>100</v>
      </c>
      <c r="H13" s="76">
        <f>G13/E13</f>
        <v>1</v>
      </c>
      <c r="I13" s="76">
        <f>G13/F13</f>
        <v>1</v>
      </c>
      <c r="J13" s="2"/>
    </row>
    <row r="14" spans="1:10" s="4" customFormat="1" ht="223.5" customHeight="1">
      <c r="A14" s="31">
        <v>4</v>
      </c>
      <c r="B14" s="8" t="s">
        <v>425</v>
      </c>
      <c r="C14" s="31"/>
      <c r="D14" s="31" t="s">
        <v>132</v>
      </c>
      <c r="E14" s="114">
        <v>100</v>
      </c>
      <c r="F14" s="114">
        <v>100</v>
      </c>
      <c r="G14" s="114">
        <v>100</v>
      </c>
      <c r="H14" s="76">
        <f>G14/E14</f>
        <v>1</v>
      </c>
      <c r="I14" s="76">
        <f>G14/F14</f>
        <v>1</v>
      </c>
      <c r="J14" s="2"/>
    </row>
    <row r="15" spans="1:10" s="4" customFormat="1" ht="121.5">
      <c r="A15" s="31">
        <v>5</v>
      </c>
      <c r="B15" s="8" t="s">
        <v>598</v>
      </c>
      <c r="C15" s="31"/>
      <c r="D15" s="31" t="s">
        <v>132</v>
      </c>
      <c r="E15" s="114">
        <v>100</v>
      </c>
      <c r="F15" s="114">
        <v>100</v>
      </c>
      <c r="G15" s="114">
        <v>100</v>
      </c>
      <c r="H15" s="76">
        <f>G15/E15</f>
        <v>1</v>
      </c>
      <c r="I15" s="76">
        <f>G15/F15</f>
        <v>1</v>
      </c>
      <c r="J15" s="2"/>
    </row>
    <row r="16" spans="1:10" s="4" customFormat="1" ht="26.25" customHeight="1">
      <c r="A16" s="31">
        <v>6</v>
      </c>
      <c r="B16" s="175" t="s">
        <v>409</v>
      </c>
      <c r="C16" s="166"/>
      <c r="D16" s="166"/>
      <c r="E16" s="166"/>
      <c r="F16" s="166"/>
      <c r="G16" s="166"/>
      <c r="H16" s="166"/>
      <c r="I16" s="166"/>
      <c r="J16" s="167"/>
    </row>
    <row r="17" spans="1:10" s="4" customFormat="1" ht="121.5">
      <c r="A17" s="31">
        <v>7</v>
      </c>
      <c r="B17" s="8" t="s">
        <v>101</v>
      </c>
      <c r="C17" s="31"/>
      <c r="D17" s="31" t="s">
        <v>132</v>
      </c>
      <c r="E17" s="114">
        <v>33</v>
      </c>
      <c r="F17" s="114">
        <v>6</v>
      </c>
      <c r="G17" s="114">
        <v>6</v>
      </c>
      <c r="H17" s="76">
        <f>G17/E17</f>
        <v>0.18181818181818182</v>
      </c>
      <c r="I17" s="76">
        <f>G17/F17</f>
        <v>1</v>
      </c>
      <c r="J17" s="2" t="s">
        <v>297</v>
      </c>
    </row>
    <row r="18" spans="1:10" s="4" customFormat="1" ht="42" customHeight="1">
      <c r="A18" s="31">
        <v>8</v>
      </c>
      <c r="B18" s="175" t="s">
        <v>729</v>
      </c>
      <c r="C18" s="166"/>
      <c r="D18" s="166"/>
      <c r="E18" s="166"/>
      <c r="F18" s="166"/>
      <c r="G18" s="166"/>
      <c r="H18" s="166"/>
      <c r="I18" s="166"/>
      <c r="J18" s="167"/>
    </row>
    <row r="19" spans="1:10" s="4" customFormat="1" ht="234" customHeight="1">
      <c r="A19" s="31">
        <v>9</v>
      </c>
      <c r="B19" s="8" t="s">
        <v>749</v>
      </c>
      <c r="C19" s="31"/>
      <c r="D19" s="31" t="s">
        <v>132</v>
      </c>
      <c r="E19" s="114">
        <v>30</v>
      </c>
      <c r="F19" s="114">
        <v>26</v>
      </c>
      <c r="G19" s="114">
        <v>26</v>
      </c>
      <c r="H19" s="76">
        <f>G19/E19</f>
        <v>0.8666666666666667</v>
      </c>
      <c r="I19" s="76">
        <f>G19/F19</f>
        <v>1</v>
      </c>
      <c r="J19" s="33" t="s">
        <v>43</v>
      </c>
    </row>
    <row r="20" spans="1:10" s="4" customFormat="1" ht="42.75" customHeight="1">
      <c r="A20" s="31">
        <v>10</v>
      </c>
      <c r="B20" s="175" t="s">
        <v>568</v>
      </c>
      <c r="C20" s="166"/>
      <c r="D20" s="166"/>
      <c r="E20" s="166"/>
      <c r="F20" s="166"/>
      <c r="G20" s="166"/>
      <c r="H20" s="166"/>
      <c r="I20" s="166"/>
      <c r="J20" s="167"/>
    </row>
    <row r="21" spans="1:10" s="4" customFormat="1" ht="101.25">
      <c r="A21" s="31">
        <v>11</v>
      </c>
      <c r="B21" s="8" t="s">
        <v>322</v>
      </c>
      <c r="C21" s="31"/>
      <c r="D21" s="31" t="s">
        <v>132</v>
      </c>
      <c r="E21" s="114">
        <v>100</v>
      </c>
      <c r="F21" s="114">
        <v>100</v>
      </c>
      <c r="G21" s="114">
        <v>100</v>
      </c>
      <c r="H21" s="76">
        <f>G21/E21</f>
        <v>1</v>
      </c>
      <c r="I21" s="76">
        <f>G21/F21</f>
        <v>1</v>
      </c>
      <c r="J21" s="2"/>
    </row>
    <row r="22" spans="1:10" s="4" customFormat="1" ht="126" customHeight="1">
      <c r="A22" s="31">
        <v>12</v>
      </c>
      <c r="B22" s="8" t="s">
        <v>321</v>
      </c>
      <c r="C22" s="31"/>
      <c r="D22" s="31" t="s">
        <v>132</v>
      </c>
      <c r="E22" s="114">
        <v>100</v>
      </c>
      <c r="F22" s="114">
        <v>100</v>
      </c>
      <c r="G22" s="114">
        <v>100</v>
      </c>
      <c r="H22" s="76">
        <f>G22/E22</f>
        <v>1</v>
      </c>
      <c r="I22" s="76">
        <v>1</v>
      </c>
      <c r="J22" s="2" t="s">
        <v>576</v>
      </c>
    </row>
    <row r="23" spans="1:10" s="4" customFormat="1" ht="121.5">
      <c r="A23" s="31">
        <v>13</v>
      </c>
      <c r="B23" s="8" t="s">
        <v>136</v>
      </c>
      <c r="C23" s="31"/>
      <c r="D23" s="31" t="s">
        <v>132</v>
      </c>
      <c r="E23" s="114">
        <v>100</v>
      </c>
      <c r="F23" s="114">
        <v>100</v>
      </c>
      <c r="G23" s="114">
        <v>100</v>
      </c>
      <c r="H23" s="76">
        <f>G23/E23</f>
        <v>1</v>
      </c>
      <c r="I23" s="76">
        <f>G23/F23</f>
        <v>1</v>
      </c>
      <c r="J23" s="2" t="s">
        <v>320</v>
      </c>
    </row>
    <row r="24" spans="1:10" s="4" customFormat="1" ht="121.5">
      <c r="A24" s="31">
        <v>14</v>
      </c>
      <c r="B24" s="8" t="s">
        <v>600</v>
      </c>
      <c r="C24" s="31"/>
      <c r="D24" s="31" t="s">
        <v>132</v>
      </c>
      <c r="E24" s="114">
        <v>100</v>
      </c>
      <c r="F24" s="114">
        <v>100</v>
      </c>
      <c r="G24" s="114">
        <v>100</v>
      </c>
      <c r="H24" s="76">
        <f>G24/E24</f>
        <v>1</v>
      </c>
      <c r="I24" s="76">
        <f>G24/F24</f>
        <v>1</v>
      </c>
      <c r="J24" s="2" t="s">
        <v>276</v>
      </c>
    </row>
    <row r="25" spans="1:10" s="4" customFormat="1" ht="81">
      <c r="A25" s="31">
        <v>15</v>
      </c>
      <c r="B25" s="8" t="s">
        <v>574</v>
      </c>
      <c r="C25" s="31"/>
      <c r="D25" s="31" t="s">
        <v>132</v>
      </c>
      <c r="E25" s="114">
        <v>100</v>
      </c>
      <c r="F25" s="114">
        <v>0</v>
      </c>
      <c r="G25" s="114">
        <v>0</v>
      </c>
      <c r="H25" s="76">
        <f>G25/E25</f>
        <v>0</v>
      </c>
      <c r="I25" s="76"/>
      <c r="J25" s="2" t="s">
        <v>298</v>
      </c>
    </row>
    <row r="26" spans="1:10" s="4" customFormat="1" ht="25.5" customHeight="1">
      <c r="A26" s="31">
        <v>16</v>
      </c>
      <c r="B26" s="175" t="s">
        <v>126</v>
      </c>
      <c r="C26" s="166"/>
      <c r="D26" s="166"/>
      <c r="E26" s="166"/>
      <c r="F26" s="166"/>
      <c r="G26" s="166"/>
      <c r="H26" s="166"/>
      <c r="I26" s="166"/>
      <c r="J26" s="167"/>
    </row>
    <row r="27" spans="1:10" s="4" customFormat="1" ht="24.75" customHeight="1">
      <c r="A27" s="31">
        <v>17</v>
      </c>
      <c r="B27" s="175" t="s">
        <v>105</v>
      </c>
      <c r="C27" s="166"/>
      <c r="D27" s="166"/>
      <c r="E27" s="166"/>
      <c r="F27" s="166"/>
      <c r="G27" s="166"/>
      <c r="H27" s="166"/>
      <c r="I27" s="166"/>
      <c r="J27" s="167"/>
    </row>
    <row r="28" spans="1:10" s="4" customFormat="1" ht="183" customHeight="1">
      <c r="A28" s="31">
        <v>18</v>
      </c>
      <c r="B28" s="8" t="s">
        <v>152</v>
      </c>
      <c r="C28" s="31"/>
      <c r="D28" s="31" t="s">
        <v>132</v>
      </c>
      <c r="E28" s="114">
        <v>100</v>
      </c>
      <c r="F28" s="114">
        <v>100</v>
      </c>
      <c r="G28" s="114">
        <v>100</v>
      </c>
      <c r="H28" s="76">
        <f>G28/E28</f>
        <v>1</v>
      </c>
      <c r="I28" s="76">
        <f>G28/F28</f>
        <v>1</v>
      </c>
      <c r="J28" s="22"/>
    </row>
    <row r="29" spans="1:10" s="4" customFormat="1" ht="24.75" customHeight="1">
      <c r="A29" s="31">
        <v>19</v>
      </c>
      <c r="B29" s="175" t="s">
        <v>601</v>
      </c>
      <c r="C29" s="166"/>
      <c r="D29" s="166"/>
      <c r="E29" s="166"/>
      <c r="F29" s="166"/>
      <c r="G29" s="166"/>
      <c r="H29" s="166"/>
      <c r="I29" s="166"/>
      <c r="J29" s="167"/>
    </row>
    <row r="30" spans="1:10" s="4" customFormat="1" ht="126.75" customHeight="1">
      <c r="A30" s="31">
        <v>20</v>
      </c>
      <c r="B30" s="8" t="s">
        <v>104</v>
      </c>
      <c r="C30" s="31"/>
      <c r="D30" s="31" t="s">
        <v>88</v>
      </c>
      <c r="E30" s="114">
        <v>0</v>
      </c>
      <c r="F30" s="114">
        <v>0</v>
      </c>
      <c r="G30" s="114">
        <v>0</v>
      </c>
      <c r="H30" s="76">
        <v>1</v>
      </c>
      <c r="I30" s="76">
        <v>1</v>
      </c>
      <c r="J30" s="2" t="s">
        <v>299</v>
      </c>
    </row>
    <row r="31" spans="1:10" s="4" customFormat="1" ht="108.75" customHeight="1">
      <c r="A31" s="31">
        <v>21</v>
      </c>
      <c r="B31" s="8" t="s">
        <v>323</v>
      </c>
      <c r="C31" s="31"/>
      <c r="D31" s="31" t="s">
        <v>132</v>
      </c>
      <c r="E31" s="114">
        <v>100</v>
      </c>
      <c r="F31" s="114">
        <v>100</v>
      </c>
      <c r="G31" s="114">
        <v>100</v>
      </c>
      <c r="H31" s="76">
        <f>G31/E31</f>
        <v>1</v>
      </c>
      <c r="I31" s="76">
        <f>G31/F31</f>
        <v>1</v>
      </c>
      <c r="J31" s="2" t="s">
        <v>300</v>
      </c>
    </row>
    <row r="32" spans="1:10" s="4" customFormat="1" ht="22.5">
      <c r="A32" s="31"/>
      <c r="B32" s="42" t="s">
        <v>90</v>
      </c>
      <c r="C32" s="52"/>
      <c r="D32" s="31"/>
      <c r="E32" s="75"/>
      <c r="F32" s="75"/>
      <c r="G32" s="75"/>
      <c r="H32" s="92">
        <f>AVERAGE(H11:H31)</f>
        <v>0.8498834498834499</v>
      </c>
      <c r="I32" s="92">
        <f>AVERAGE(I11:I31)</f>
        <v>1</v>
      </c>
      <c r="J32" s="2"/>
    </row>
    <row r="33" spans="1:10" s="4" customFormat="1" ht="14.25" customHeight="1">
      <c r="A33" s="30"/>
      <c r="B33" s="9"/>
      <c r="C33" s="30"/>
      <c r="D33" s="30"/>
      <c r="E33" s="77"/>
      <c r="F33" s="77"/>
      <c r="G33" s="77"/>
      <c r="H33" s="78"/>
      <c r="I33" s="78"/>
      <c r="J33" s="3"/>
    </row>
    <row r="34" spans="1:10" s="4" customFormat="1" ht="27" customHeight="1">
      <c r="A34" s="159" t="s">
        <v>545</v>
      </c>
      <c r="B34" s="160"/>
      <c r="C34" s="160"/>
      <c r="D34" s="160"/>
      <c r="E34" s="160"/>
      <c r="F34" s="160"/>
      <c r="G34" s="160"/>
      <c r="H34" s="160"/>
      <c r="I34" s="160"/>
      <c r="J34" s="161"/>
    </row>
    <row r="35" spans="1:10" s="4" customFormat="1" ht="60" customHeight="1">
      <c r="A35" s="30">
        <v>1</v>
      </c>
      <c r="B35" s="173" t="s">
        <v>325</v>
      </c>
      <c r="C35" s="166"/>
      <c r="D35" s="166"/>
      <c r="E35" s="166"/>
      <c r="F35" s="166"/>
      <c r="G35" s="166"/>
      <c r="H35" s="166"/>
      <c r="I35" s="166"/>
      <c r="J35" s="167"/>
    </row>
    <row r="36" spans="1:10" ht="68.25" customHeight="1">
      <c r="A36" s="30">
        <v>2</v>
      </c>
      <c r="B36" s="174" t="s">
        <v>167</v>
      </c>
      <c r="C36" s="166"/>
      <c r="D36" s="166"/>
      <c r="E36" s="166"/>
      <c r="F36" s="166"/>
      <c r="G36" s="166"/>
      <c r="H36" s="166"/>
      <c r="I36" s="166"/>
      <c r="J36" s="167"/>
    </row>
    <row r="37" spans="1:10" ht="65.25" customHeight="1">
      <c r="A37" s="30">
        <v>3</v>
      </c>
      <c r="B37" s="174" t="s">
        <v>168</v>
      </c>
      <c r="C37" s="166"/>
      <c r="D37" s="166"/>
      <c r="E37" s="166"/>
      <c r="F37" s="166"/>
      <c r="G37" s="166"/>
      <c r="H37" s="166"/>
      <c r="I37" s="166"/>
      <c r="J37" s="167"/>
    </row>
    <row r="38" spans="1:10" ht="63" customHeight="1">
      <c r="A38" s="30">
        <v>4</v>
      </c>
      <c r="B38" s="174" t="s">
        <v>687</v>
      </c>
      <c r="C38" s="166"/>
      <c r="D38" s="166"/>
      <c r="E38" s="166"/>
      <c r="F38" s="166"/>
      <c r="G38" s="166"/>
      <c r="H38" s="166"/>
      <c r="I38" s="166"/>
      <c r="J38" s="167"/>
    </row>
    <row r="39" spans="1:10" ht="40.5">
      <c r="A39" s="30">
        <v>5</v>
      </c>
      <c r="B39" s="8" t="s">
        <v>515</v>
      </c>
      <c r="C39" s="31"/>
      <c r="D39" s="31" t="s">
        <v>155</v>
      </c>
      <c r="E39" s="100">
        <v>1</v>
      </c>
      <c r="F39" s="100">
        <v>0</v>
      </c>
      <c r="G39" s="100">
        <v>0</v>
      </c>
      <c r="H39" s="79">
        <f>G39/E39</f>
        <v>0</v>
      </c>
      <c r="I39" s="79"/>
      <c r="J39" s="2" t="s">
        <v>516</v>
      </c>
    </row>
    <row r="40" spans="1:10" ht="120" customHeight="1">
      <c r="A40" s="30">
        <v>6</v>
      </c>
      <c r="B40" s="8" t="s">
        <v>517</v>
      </c>
      <c r="C40" s="31"/>
      <c r="D40" s="31" t="s">
        <v>273</v>
      </c>
      <c r="E40" s="100">
        <v>42</v>
      </c>
      <c r="F40" s="100">
        <v>19</v>
      </c>
      <c r="G40" s="100">
        <v>19</v>
      </c>
      <c r="H40" s="79">
        <f>G40/E40</f>
        <v>0.4523809523809524</v>
      </c>
      <c r="I40" s="79">
        <f>G40/G40</f>
        <v>1</v>
      </c>
      <c r="J40" s="3" t="s">
        <v>245</v>
      </c>
    </row>
    <row r="41" spans="1:10" ht="182.25">
      <c r="A41" s="30">
        <v>7</v>
      </c>
      <c r="B41" s="8" t="s">
        <v>518</v>
      </c>
      <c r="C41" s="31"/>
      <c r="D41" s="31" t="s">
        <v>273</v>
      </c>
      <c r="E41" s="100">
        <v>44</v>
      </c>
      <c r="F41" s="100">
        <v>23</v>
      </c>
      <c r="G41" s="100">
        <v>23</v>
      </c>
      <c r="H41" s="79">
        <f aca="true" t="shared" si="0" ref="H41:H102">G41/E41</f>
        <v>0.5227272727272727</v>
      </c>
      <c r="I41" s="79">
        <f>G41/G41</f>
        <v>1</v>
      </c>
      <c r="J41" s="2" t="s">
        <v>519</v>
      </c>
    </row>
    <row r="42" spans="1:10" ht="106.5" customHeight="1">
      <c r="A42" s="30">
        <v>8</v>
      </c>
      <c r="B42" s="9" t="s">
        <v>520</v>
      </c>
      <c r="C42" s="31"/>
      <c r="D42" s="31" t="s">
        <v>273</v>
      </c>
      <c r="E42" s="100">
        <v>150</v>
      </c>
      <c r="F42" s="100">
        <v>0</v>
      </c>
      <c r="G42" s="100">
        <v>0</v>
      </c>
      <c r="H42" s="79">
        <f t="shared" si="0"/>
        <v>0</v>
      </c>
      <c r="I42" s="79"/>
      <c r="J42" s="2" t="s">
        <v>521</v>
      </c>
    </row>
    <row r="43" spans="1:10" ht="81">
      <c r="A43" s="30">
        <v>9</v>
      </c>
      <c r="B43" s="9" t="s">
        <v>522</v>
      </c>
      <c r="C43" s="31"/>
      <c r="D43" s="31" t="s">
        <v>273</v>
      </c>
      <c r="E43" s="101">
        <v>3000</v>
      </c>
      <c r="F43" s="100">
        <v>0</v>
      </c>
      <c r="G43" s="100">
        <v>0</v>
      </c>
      <c r="H43" s="79">
        <f t="shared" si="0"/>
        <v>0</v>
      </c>
      <c r="I43" s="79"/>
      <c r="J43" s="2" t="s">
        <v>521</v>
      </c>
    </row>
    <row r="44" spans="1:10" ht="164.25" customHeight="1">
      <c r="A44" s="30">
        <v>10</v>
      </c>
      <c r="B44" s="8" t="s">
        <v>523</v>
      </c>
      <c r="C44" s="31"/>
      <c r="D44" s="31" t="s">
        <v>273</v>
      </c>
      <c r="E44" s="100">
        <v>169</v>
      </c>
      <c r="F44" s="100">
        <v>169</v>
      </c>
      <c r="G44" s="100">
        <v>169</v>
      </c>
      <c r="H44" s="79">
        <f t="shared" si="0"/>
        <v>1</v>
      </c>
      <c r="I44" s="79">
        <f>G44/G44</f>
        <v>1</v>
      </c>
      <c r="J44" s="36"/>
    </row>
    <row r="45" spans="1:10" ht="81">
      <c r="A45" s="30">
        <v>11</v>
      </c>
      <c r="B45" s="8" t="s">
        <v>524</v>
      </c>
      <c r="C45" s="31"/>
      <c r="D45" s="31" t="s">
        <v>273</v>
      </c>
      <c r="E45" s="100">
        <v>109</v>
      </c>
      <c r="F45" s="100">
        <v>109</v>
      </c>
      <c r="G45" s="100">
        <v>109</v>
      </c>
      <c r="H45" s="79">
        <f t="shared" si="0"/>
        <v>1</v>
      </c>
      <c r="I45" s="79">
        <f>G45/G45</f>
        <v>1</v>
      </c>
      <c r="J45" s="36"/>
    </row>
    <row r="46" spans="1:10" ht="81.75" customHeight="1">
      <c r="A46" s="30">
        <v>12</v>
      </c>
      <c r="B46" s="8" t="s">
        <v>525</v>
      </c>
      <c r="C46" s="31"/>
      <c r="D46" s="31" t="s">
        <v>155</v>
      </c>
      <c r="E46" s="100">
        <v>200</v>
      </c>
      <c r="F46" s="100">
        <v>0</v>
      </c>
      <c r="G46" s="100">
        <v>0</v>
      </c>
      <c r="H46" s="79">
        <f t="shared" si="0"/>
        <v>0</v>
      </c>
      <c r="I46" s="79"/>
      <c r="J46" s="2" t="s">
        <v>526</v>
      </c>
    </row>
    <row r="47" spans="1:10" ht="165" customHeight="1">
      <c r="A47" s="30">
        <v>13</v>
      </c>
      <c r="B47" s="8" t="s">
        <v>527</v>
      </c>
      <c r="C47" s="31"/>
      <c r="D47" s="31" t="s">
        <v>273</v>
      </c>
      <c r="E47" s="100">
        <v>87</v>
      </c>
      <c r="F47" s="100">
        <v>87</v>
      </c>
      <c r="G47" s="100">
        <v>87</v>
      </c>
      <c r="H47" s="79">
        <f t="shared" si="0"/>
        <v>1</v>
      </c>
      <c r="I47" s="79">
        <f>G47/G47</f>
        <v>1</v>
      </c>
      <c r="J47" s="36"/>
    </row>
    <row r="48" spans="1:10" ht="26.25" customHeight="1">
      <c r="A48" s="30">
        <v>14</v>
      </c>
      <c r="B48" s="173" t="s">
        <v>463</v>
      </c>
      <c r="C48" s="166"/>
      <c r="D48" s="166"/>
      <c r="E48" s="166"/>
      <c r="F48" s="166"/>
      <c r="G48" s="166"/>
      <c r="H48" s="166"/>
      <c r="I48" s="166"/>
      <c r="J48" s="167"/>
    </row>
    <row r="49" spans="1:10" ht="24" customHeight="1">
      <c r="A49" s="30">
        <v>15</v>
      </c>
      <c r="B49" s="174" t="s">
        <v>464</v>
      </c>
      <c r="C49" s="166"/>
      <c r="D49" s="166"/>
      <c r="E49" s="166"/>
      <c r="F49" s="166"/>
      <c r="G49" s="166"/>
      <c r="H49" s="166"/>
      <c r="I49" s="166"/>
      <c r="J49" s="167"/>
    </row>
    <row r="50" spans="1:10" ht="26.25" customHeight="1">
      <c r="A50" s="30">
        <v>16</v>
      </c>
      <c r="B50" s="174" t="s">
        <v>465</v>
      </c>
      <c r="C50" s="166"/>
      <c r="D50" s="166"/>
      <c r="E50" s="166"/>
      <c r="F50" s="166"/>
      <c r="G50" s="166"/>
      <c r="H50" s="166"/>
      <c r="I50" s="166"/>
      <c r="J50" s="167"/>
    </row>
    <row r="51" spans="1:10" ht="60.75">
      <c r="A51" s="30">
        <v>17</v>
      </c>
      <c r="B51" s="9" t="s">
        <v>528</v>
      </c>
      <c r="C51" s="30"/>
      <c r="D51" s="31" t="s">
        <v>273</v>
      </c>
      <c r="E51" s="101">
        <v>120</v>
      </c>
      <c r="F51" s="101">
        <v>60</v>
      </c>
      <c r="G51" s="101">
        <v>60</v>
      </c>
      <c r="H51" s="79">
        <f t="shared" si="0"/>
        <v>0.5</v>
      </c>
      <c r="I51" s="79">
        <f>G51/G51</f>
        <v>1</v>
      </c>
      <c r="J51" s="3" t="s">
        <v>529</v>
      </c>
    </row>
    <row r="52" spans="1:10" ht="81">
      <c r="A52" s="30">
        <v>18</v>
      </c>
      <c r="B52" s="9" t="s">
        <v>530</v>
      </c>
      <c r="C52" s="30"/>
      <c r="D52" s="31" t="s">
        <v>273</v>
      </c>
      <c r="E52" s="100">
        <v>240</v>
      </c>
      <c r="F52" s="100">
        <v>120</v>
      </c>
      <c r="G52" s="100">
        <v>120</v>
      </c>
      <c r="H52" s="79">
        <f t="shared" si="0"/>
        <v>0.5</v>
      </c>
      <c r="I52" s="79">
        <f>G52/G52</f>
        <v>1</v>
      </c>
      <c r="J52" s="3" t="s">
        <v>531</v>
      </c>
    </row>
    <row r="53" spans="1:10" ht="81">
      <c r="A53" s="30">
        <v>19</v>
      </c>
      <c r="B53" s="9" t="s">
        <v>532</v>
      </c>
      <c r="C53" s="30"/>
      <c r="D53" s="31" t="s">
        <v>273</v>
      </c>
      <c r="E53" s="100">
        <v>170</v>
      </c>
      <c r="F53" s="100">
        <v>170</v>
      </c>
      <c r="G53" s="100">
        <v>170</v>
      </c>
      <c r="H53" s="79">
        <f t="shared" si="0"/>
        <v>1</v>
      </c>
      <c r="I53" s="79">
        <f>G53/G53</f>
        <v>1</v>
      </c>
      <c r="J53" s="23"/>
    </row>
    <row r="54" spans="1:10" ht="81">
      <c r="A54" s="30">
        <v>20</v>
      </c>
      <c r="B54" s="9" t="s">
        <v>533</v>
      </c>
      <c r="C54" s="30"/>
      <c r="D54" s="31" t="s">
        <v>155</v>
      </c>
      <c r="E54" s="100">
        <v>1000</v>
      </c>
      <c r="F54" s="100">
        <v>1000</v>
      </c>
      <c r="G54" s="100">
        <v>1000</v>
      </c>
      <c r="H54" s="79">
        <f t="shared" si="0"/>
        <v>1</v>
      </c>
      <c r="I54" s="79">
        <f>G54/G54</f>
        <v>1</v>
      </c>
      <c r="J54" s="23"/>
    </row>
    <row r="55" spans="1:10" ht="121.5">
      <c r="A55" s="30">
        <v>21</v>
      </c>
      <c r="B55" s="9" t="s">
        <v>794</v>
      </c>
      <c r="C55" s="30"/>
      <c r="D55" s="31" t="s">
        <v>155</v>
      </c>
      <c r="E55" s="100">
        <v>1</v>
      </c>
      <c r="F55" s="100">
        <v>0</v>
      </c>
      <c r="G55" s="100">
        <v>0</v>
      </c>
      <c r="H55" s="79">
        <f t="shared" si="0"/>
        <v>0</v>
      </c>
      <c r="I55" s="79"/>
      <c r="J55" s="3" t="s">
        <v>795</v>
      </c>
    </row>
    <row r="56" spans="1:10" ht="24.75" customHeight="1">
      <c r="A56" s="30">
        <v>22</v>
      </c>
      <c r="B56" s="173" t="s">
        <v>577</v>
      </c>
      <c r="C56" s="166"/>
      <c r="D56" s="166"/>
      <c r="E56" s="166"/>
      <c r="F56" s="166"/>
      <c r="G56" s="166"/>
      <c r="H56" s="166"/>
      <c r="I56" s="166"/>
      <c r="J56" s="167"/>
    </row>
    <row r="57" spans="1:10" ht="26.25" customHeight="1">
      <c r="A57" s="30">
        <v>23</v>
      </c>
      <c r="B57" s="174" t="s">
        <v>796</v>
      </c>
      <c r="C57" s="166"/>
      <c r="D57" s="166"/>
      <c r="E57" s="166"/>
      <c r="F57" s="166"/>
      <c r="G57" s="166"/>
      <c r="H57" s="166"/>
      <c r="I57" s="166"/>
      <c r="J57" s="167"/>
    </row>
    <row r="58" spans="1:10" ht="21" customHeight="1">
      <c r="A58" s="30">
        <v>24</v>
      </c>
      <c r="B58" s="174" t="s">
        <v>797</v>
      </c>
      <c r="C58" s="166"/>
      <c r="D58" s="166"/>
      <c r="E58" s="166"/>
      <c r="F58" s="166"/>
      <c r="G58" s="166"/>
      <c r="H58" s="166"/>
      <c r="I58" s="166"/>
      <c r="J58" s="167"/>
    </row>
    <row r="59" spans="1:10" ht="142.5" customHeight="1">
      <c r="A59" s="30">
        <v>25</v>
      </c>
      <c r="B59" s="9" t="s">
        <v>288</v>
      </c>
      <c r="C59" s="30"/>
      <c r="D59" s="30" t="s">
        <v>273</v>
      </c>
      <c r="E59" s="100">
        <v>68</v>
      </c>
      <c r="F59" s="100">
        <v>0</v>
      </c>
      <c r="G59" s="100">
        <v>0</v>
      </c>
      <c r="H59" s="79">
        <f t="shared" si="0"/>
        <v>0</v>
      </c>
      <c r="I59" s="79"/>
      <c r="J59" s="2" t="s">
        <v>521</v>
      </c>
    </row>
    <row r="60" spans="1:10" ht="60.75">
      <c r="A60" s="30">
        <v>26</v>
      </c>
      <c r="B60" s="9" t="s">
        <v>289</v>
      </c>
      <c r="C60" s="30"/>
      <c r="D60" s="30" t="s">
        <v>273</v>
      </c>
      <c r="E60" s="100">
        <v>89</v>
      </c>
      <c r="F60" s="100">
        <v>47</v>
      </c>
      <c r="G60" s="100">
        <v>47</v>
      </c>
      <c r="H60" s="79">
        <f t="shared" si="0"/>
        <v>0.5280898876404494</v>
      </c>
      <c r="I60" s="79">
        <f aca="true" t="shared" si="1" ref="I60:I65">G60/G60</f>
        <v>1</v>
      </c>
      <c r="J60" s="3" t="s">
        <v>419</v>
      </c>
    </row>
    <row r="61" spans="1:10" ht="40.5">
      <c r="A61" s="30">
        <v>27</v>
      </c>
      <c r="B61" s="9" t="s">
        <v>290</v>
      </c>
      <c r="C61" s="30"/>
      <c r="D61" s="31" t="s">
        <v>273</v>
      </c>
      <c r="E61" s="101">
        <v>800</v>
      </c>
      <c r="F61" s="101">
        <v>450</v>
      </c>
      <c r="G61" s="100">
        <v>450</v>
      </c>
      <c r="H61" s="79">
        <f t="shared" si="0"/>
        <v>0.5625</v>
      </c>
      <c r="I61" s="79">
        <f t="shared" si="1"/>
        <v>1</v>
      </c>
      <c r="J61" s="3" t="s">
        <v>125</v>
      </c>
    </row>
    <row r="62" spans="1:10" ht="72">
      <c r="A62" s="30">
        <v>28</v>
      </c>
      <c r="B62" s="9" t="s">
        <v>311</v>
      </c>
      <c r="C62" s="30"/>
      <c r="D62" s="31" t="s">
        <v>273</v>
      </c>
      <c r="E62" s="101">
        <v>35</v>
      </c>
      <c r="F62" s="101">
        <v>22</v>
      </c>
      <c r="G62" s="101">
        <v>22</v>
      </c>
      <c r="H62" s="79">
        <f t="shared" si="0"/>
        <v>0.6285714285714286</v>
      </c>
      <c r="I62" s="79">
        <f t="shared" si="1"/>
        <v>1</v>
      </c>
      <c r="J62" s="3" t="s">
        <v>312</v>
      </c>
    </row>
    <row r="63" spans="1:10" ht="78.75" customHeight="1">
      <c r="A63" s="30">
        <v>29</v>
      </c>
      <c r="B63" s="8" t="s">
        <v>424</v>
      </c>
      <c r="C63" s="30"/>
      <c r="D63" s="31" t="s">
        <v>273</v>
      </c>
      <c r="E63" s="100">
        <v>225</v>
      </c>
      <c r="F63" s="100">
        <v>105</v>
      </c>
      <c r="G63" s="100">
        <v>105</v>
      </c>
      <c r="H63" s="79">
        <f t="shared" si="0"/>
        <v>0.4666666666666667</v>
      </c>
      <c r="I63" s="79">
        <f t="shared" si="1"/>
        <v>1</v>
      </c>
      <c r="J63" s="2" t="s">
        <v>312</v>
      </c>
    </row>
    <row r="64" spans="1:10" ht="85.5" customHeight="1">
      <c r="A64" s="30">
        <v>30</v>
      </c>
      <c r="B64" s="8" t="s">
        <v>423</v>
      </c>
      <c r="C64" s="30"/>
      <c r="D64" s="31" t="s">
        <v>273</v>
      </c>
      <c r="E64" s="100">
        <v>1</v>
      </c>
      <c r="F64" s="100">
        <v>1</v>
      </c>
      <c r="G64" s="100">
        <v>1</v>
      </c>
      <c r="H64" s="79">
        <f t="shared" si="0"/>
        <v>1</v>
      </c>
      <c r="I64" s="79">
        <f t="shared" si="1"/>
        <v>1</v>
      </c>
      <c r="J64" s="36"/>
    </row>
    <row r="65" spans="1:10" ht="60.75">
      <c r="A65" s="30">
        <v>31</v>
      </c>
      <c r="B65" s="9" t="s">
        <v>313</v>
      </c>
      <c r="C65" s="30"/>
      <c r="D65" s="31" t="s">
        <v>273</v>
      </c>
      <c r="E65" s="100">
        <v>254</v>
      </c>
      <c r="F65" s="100">
        <v>196</v>
      </c>
      <c r="G65" s="100">
        <v>196</v>
      </c>
      <c r="H65" s="79">
        <f t="shared" si="0"/>
        <v>0.7716535433070866</v>
      </c>
      <c r="I65" s="79">
        <f t="shared" si="1"/>
        <v>1</v>
      </c>
      <c r="J65" s="3" t="s">
        <v>314</v>
      </c>
    </row>
    <row r="66" spans="1:10" ht="84.75" customHeight="1">
      <c r="A66" s="30">
        <v>32</v>
      </c>
      <c r="B66" s="9" t="s">
        <v>422</v>
      </c>
      <c r="C66" s="30"/>
      <c r="D66" s="31" t="s">
        <v>273</v>
      </c>
      <c r="E66" s="101">
        <v>1399</v>
      </c>
      <c r="F66" s="101">
        <v>0</v>
      </c>
      <c r="G66" s="101">
        <v>0</v>
      </c>
      <c r="H66" s="79">
        <f t="shared" si="0"/>
        <v>0</v>
      </c>
      <c r="I66" s="79"/>
      <c r="J66" s="3" t="s">
        <v>315</v>
      </c>
    </row>
    <row r="67" spans="1:10" ht="141.75" customHeight="1">
      <c r="A67" s="30">
        <v>33</v>
      </c>
      <c r="B67" s="9" t="s">
        <v>316</v>
      </c>
      <c r="C67" s="30"/>
      <c r="D67" s="30" t="s">
        <v>273</v>
      </c>
      <c r="E67" s="101">
        <v>50</v>
      </c>
      <c r="F67" s="101">
        <v>16</v>
      </c>
      <c r="G67" s="101">
        <v>16</v>
      </c>
      <c r="H67" s="79">
        <f t="shared" si="0"/>
        <v>0.32</v>
      </c>
      <c r="I67" s="79">
        <f>G67/G67</f>
        <v>1</v>
      </c>
      <c r="J67" s="3" t="s">
        <v>314</v>
      </c>
    </row>
    <row r="68" spans="1:10" ht="82.5" customHeight="1">
      <c r="A68" s="30">
        <v>34</v>
      </c>
      <c r="B68" s="8" t="s">
        <v>835</v>
      </c>
      <c r="C68" s="30"/>
      <c r="D68" s="31" t="s">
        <v>273</v>
      </c>
      <c r="E68" s="100">
        <v>20</v>
      </c>
      <c r="F68" s="100">
        <v>6</v>
      </c>
      <c r="G68" s="100">
        <v>6</v>
      </c>
      <c r="H68" s="79">
        <f t="shared" si="0"/>
        <v>0.3</v>
      </c>
      <c r="I68" s="79">
        <f>G68/G68</f>
        <v>1</v>
      </c>
      <c r="J68" s="3" t="s">
        <v>312</v>
      </c>
    </row>
    <row r="69" spans="1:10" ht="24.75" customHeight="1">
      <c r="A69" s="30">
        <v>35</v>
      </c>
      <c r="B69" s="186" t="s">
        <v>91</v>
      </c>
      <c r="C69" s="188"/>
      <c r="D69" s="188"/>
      <c r="E69" s="188"/>
      <c r="F69" s="188"/>
      <c r="G69" s="188"/>
      <c r="H69" s="188"/>
      <c r="I69" s="188"/>
      <c r="J69" s="189"/>
    </row>
    <row r="70" spans="1:10" ht="27.75" customHeight="1">
      <c r="A70" s="30">
        <v>36</v>
      </c>
      <c r="B70" s="174" t="s">
        <v>106</v>
      </c>
      <c r="C70" s="166"/>
      <c r="D70" s="166"/>
      <c r="E70" s="166"/>
      <c r="F70" s="166"/>
      <c r="G70" s="166"/>
      <c r="H70" s="166"/>
      <c r="I70" s="166"/>
      <c r="J70" s="167"/>
    </row>
    <row r="71" spans="1:10" ht="25.5" customHeight="1">
      <c r="A71" s="30">
        <v>37</v>
      </c>
      <c r="B71" s="174" t="s">
        <v>47</v>
      </c>
      <c r="C71" s="166"/>
      <c r="D71" s="166"/>
      <c r="E71" s="166"/>
      <c r="F71" s="166"/>
      <c r="G71" s="166"/>
      <c r="H71" s="166"/>
      <c r="I71" s="166"/>
      <c r="J71" s="167"/>
    </row>
    <row r="72" spans="1:10" ht="60.75">
      <c r="A72" s="30">
        <v>38</v>
      </c>
      <c r="B72" s="9" t="s">
        <v>48</v>
      </c>
      <c r="C72" s="30"/>
      <c r="D72" s="30" t="s">
        <v>155</v>
      </c>
      <c r="E72" s="101">
        <v>5</v>
      </c>
      <c r="F72" s="101">
        <v>5</v>
      </c>
      <c r="G72" s="101">
        <v>5</v>
      </c>
      <c r="H72" s="79">
        <f t="shared" si="0"/>
        <v>1</v>
      </c>
      <c r="I72" s="79">
        <f>G72/G72</f>
        <v>1</v>
      </c>
      <c r="J72" s="23"/>
    </row>
    <row r="73" spans="1:10" ht="60.75">
      <c r="A73" s="30">
        <v>39</v>
      </c>
      <c r="B73" s="9" t="s">
        <v>49</v>
      </c>
      <c r="C73" s="30"/>
      <c r="D73" s="30" t="s">
        <v>273</v>
      </c>
      <c r="E73" s="101">
        <v>48</v>
      </c>
      <c r="F73" s="100">
        <v>48</v>
      </c>
      <c r="G73" s="100">
        <v>48</v>
      </c>
      <c r="H73" s="79">
        <f t="shared" si="0"/>
        <v>1</v>
      </c>
      <c r="I73" s="79">
        <f>G73/G73</f>
        <v>1</v>
      </c>
      <c r="J73" s="36"/>
    </row>
    <row r="74" spans="1:10" ht="24.75" customHeight="1">
      <c r="A74" s="30">
        <v>40</v>
      </c>
      <c r="B74" s="173" t="s">
        <v>681</v>
      </c>
      <c r="C74" s="169"/>
      <c r="D74" s="169"/>
      <c r="E74" s="169"/>
      <c r="F74" s="169"/>
      <c r="G74" s="169"/>
      <c r="H74" s="169"/>
      <c r="I74" s="169"/>
      <c r="J74" s="170"/>
    </row>
    <row r="75" spans="1:10" ht="39" customHeight="1">
      <c r="A75" s="30">
        <v>41</v>
      </c>
      <c r="B75" s="174" t="s">
        <v>682</v>
      </c>
      <c r="C75" s="166"/>
      <c r="D75" s="166"/>
      <c r="E75" s="166"/>
      <c r="F75" s="166"/>
      <c r="G75" s="166"/>
      <c r="H75" s="166"/>
      <c r="I75" s="166"/>
      <c r="J75" s="167"/>
    </row>
    <row r="76" spans="1:10" ht="23.25" customHeight="1">
      <c r="A76" s="30">
        <v>42</v>
      </c>
      <c r="B76" s="174" t="s">
        <v>50</v>
      </c>
      <c r="C76" s="166"/>
      <c r="D76" s="166"/>
      <c r="E76" s="166"/>
      <c r="F76" s="166"/>
      <c r="G76" s="166"/>
      <c r="H76" s="166"/>
      <c r="I76" s="166"/>
      <c r="J76" s="167"/>
    </row>
    <row r="77" spans="1:10" ht="40.5">
      <c r="A77" s="30">
        <v>43</v>
      </c>
      <c r="B77" s="9" t="s">
        <v>51</v>
      </c>
      <c r="C77" s="30"/>
      <c r="D77" s="30" t="s">
        <v>52</v>
      </c>
      <c r="E77" s="101">
        <v>3270</v>
      </c>
      <c r="F77" s="100">
        <v>1696</v>
      </c>
      <c r="G77" s="100">
        <v>1696</v>
      </c>
      <c r="H77" s="79">
        <f t="shared" si="0"/>
        <v>0.5186544342507645</v>
      </c>
      <c r="I77" s="79">
        <f>G77/G77</f>
        <v>1</v>
      </c>
      <c r="J77" s="37"/>
    </row>
    <row r="78" spans="1:10" ht="32.25" customHeight="1">
      <c r="A78" s="30">
        <v>44</v>
      </c>
      <c r="B78" s="173" t="s">
        <v>578</v>
      </c>
      <c r="C78" s="166"/>
      <c r="D78" s="166"/>
      <c r="E78" s="166"/>
      <c r="F78" s="166"/>
      <c r="G78" s="166"/>
      <c r="H78" s="166"/>
      <c r="I78" s="166"/>
      <c r="J78" s="167"/>
    </row>
    <row r="79" spans="1:10" ht="22.5" customHeight="1">
      <c r="A79" s="30">
        <v>45</v>
      </c>
      <c r="B79" s="174" t="s">
        <v>267</v>
      </c>
      <c r="C79" s="166"/>
      <c r="D79" s="166"/>
      <c r="E79" s="166"/>
      <c r="F79" s="166"/>
      <c r="G79" s="166"/>
      <c r="H79" s="166"/>
      <c r="I79" s="166"/>
      <c r="J79" s="167"/>
    </row>
    <row r="80" spans="1:10" ht="24.75" customHeight="1">
      <c r="A80" s="30">
        <v>46</v>
      </c>
      <c r="B80" s="174" t="s">
        <v>268</v>
      </c>
      <c r="C80" s="166"/>
      <c r="D80" s="166"/>
      <c r="E80" s="166"/>
      <c r="F80" s="166"/>
      <c r="G80" s="166"/>
      <c r="H80" s="166"/>
      <c r="I80" s="166"/>
      <c r="J80" s="167"/>
    </row>
    <row r="81" spans="1:10" ht="141.75">
      <c r="A81" s="30">
        <v>47</v>
      </c>
      <c r="B81" s="9" t="s">
        <v>53</v>
      </c>
      <c r="C81" s="30"/>
      <c r="D81" s="30" t="s">
        <v>273</v>
      </c>
      <c r="E81" s="100">
        <v>26</v>
      </c>
      <c r="F81" s="100">
        <v>17</v>
      </c>
      <c r="G81" s="100">
        <v>17</v>
      </c>
      <c r="H81" s="79">
        <f t="shared" si="0"/>
        <v>0.6538461538461539</v>
      </c>
      <c r="I81" s="79">
        <f>G81/G81</f>
        <v>1</v>
      </c>
      <c r="J81" s="3" t="s">
        <v>54</v>
      </c>
    </row>
    <row r="82" spans="1:10" ht="162">
      <c r="A82" s="30">
        <v>48</v>
      </c>
      <c r="B82" s="9" t="s">
        <v>55</v>
      </c>
      <c r="C82" s="30"/>
      <c r="D82" s="30" t="s">
        <v>273</v>
      </c>
      <c r="E82" s="101">
        <v>3</v>
      </c>
      <c r="F82" s="101">
        <v>1</v>
      </c>
      <c r="G82" s="101">
        <v>1</v>
      </c>
      <c r="H82" s="79">
        <f t="shared" si="0"/>
        <v>0.3333333333333333</v>
      </c>
      <c r="I82" s="79">
        <f>G82/G82</f>
        <v>1</v>
      </c>
      <c r="J82" s="3" t="s">
        <v>56</v>
      </c>
    </row>
    <row r="83" spans="1:10" ht="27.75" customHeight="1">
      <c r="A83" s="30">
        <v>49</v>
      </c>
      <c r="B83" s="173" t="s">
        <v>579</v>
      </c>
      <c r="C83" s="169"/>
      <c r="D83" s="169"/>
      <c r="E83" s="169"/>
      <c r="F83" s="169"/>
      <c r="G83" s="169"/>
      <c r="H83" s="169"/>
      <c r="I83" s="169"/>
      <c r="J83" s="170"/>
    </row>
    <row r="84" spans="1:10" ht="41.25" customHeight="1">
      <c r="A84" s="30">
        <v>50</v>
      </c>
      <c r="B84" s="174" t="s">
        <v>57</v>
      </c>
      <c r="C84" s="166"/>
      <c r="D84" s="166"/>
      <c r="E84" s="166"/>
      <c r="F84" s="166"/>
      <c r="G84" s="166"/>
      <c r="H84" s="166"/>
      <c r="I84" s="166"/>
      <c r="J84" s="167"/>
    </row>
    <row r="85" spans="1:10" ht="18.75" customHeight="1">
      <c r="A85" s="30">
        <v>51</v>
      </c>
      <c r="B85" s="174" t="s">
        <v>58</v>
      </c>
      <c r="C85" s="166"/>
      <c r="D85" s="166"/>
      <c r="E85" s="166"/>
      <c r="F85" s="166"/>
      <c r="G85" s="166"/>
      <c r="H85" s="166"/>
      <c r="I85" s="166"/>
      <c r="J85" s="167"/>
    </row>
    <row r="86" spans="1:10" ht="60.75" customHeight="1">
      <c r="A86" s="30">
        <v>52</v>
      </c>
      <c r="B86" s="9" t="s">
        <v>580</v>
      </c>
      <c r="C86" s="30"/>
      <c r="D86" s="30" t="s">
        <v>155</v>
      </c>
      <c r="E86" s="101">
        <v>100</v>
      </c>
      <c r="F86" s="101">
        <v>26</v>
      </c>
      <c r="G86" s="101">
        <v>26</v>
      </c>
      <c r="H86" s="79">
        <f t="shared" si="0"/>
        <v>0.26</v>
      </c>
      <c r="I86" s="79">
        <f>G86/G86</f>
        <v>1</v>
      </c>
      <c r="J86" s="3" t="s">
        <v>59</v>
      </c>
    </row>
    <row r="87" spans="1:10" ht="22.5">
      <c r="A87" s="30"/>
      <c r="B87" s="42" t="s">
        <v>90</v>
      </c>
      <c r="C87" s="30"/>
      <c r="D87" s="30"/>
      <c r="E87" s="77"/>
      <c r="F87" s="77"/>
      <c r="G87" s="77"/>
      <c r="H87" s="93">
        <f>AVERAGE(H39:H86)</f>
        <v>0.510614122424137</v>
      </c>
      <c r="I87" s="93">
        <f>AVERAGE(I39:I86)</f>
        <v>1</v>
      </c>
      <c r="J87" s="3"/>
    </row>
    <row r="88" spans="1:10" ht="12" customHeight="1">
      <c r="A88" s="30"/>
      <c r="B88" s="9"/>
      <c r="C88" s="30"/>
      <c r="D88" s="30"/>
      <c r="E88" s="77"/>
      <c r="F88" s="77"/>
      <c r="G88" s="77"/>
      <c r="H88" s="79"/>
      <c r="I88" s="79"/>
      <c r="J88" s="3"/>
    </row>
    <row r="89" spans="1:10" ht="25.5" customHeight="1">
      <c r="A89" s="159" t="s">
        <v>546</v>
      </c>
      <c r="B89" s="160"/>
      <c r="C89" s="160"/>
      <c r="D89" s="160"/>
      <c r="E89" s="160"/>
      <c r="F89" s="160"/>
      <c r="G89" s="160"/>
      <c r="H89" s="160"/>
      <c r="I89" s="160"/>
      <c r="J89" s="161"/>
    </row>
    <row r="90" spans="1:10" ht="37.5" customHeight="1">
      <c r="A90" s="30">
        <v>1</v>
      </c>
      <c r="B90" s="174" t="s">
        <v>153</v>
      </c>
      <c r="C90" s="166"/>
      <c r="D90" s="166"/>
      <c r="E90" s="166"/>
      <c r="F90" s="166"/>
      <c r="G90" s="166"/>
      <c r="H90" s="166"/>
      <c r="I90" s="166"/>
      <c r="J90" s="167"/>
    </row>
    <row r="91" spans="1:10" ht="20.25">
      <c r="A91" s="30">
        <v>2</v>
      </c>
      <c r="B91" s="174" t="s">
        <v>154</v>
      </c>
      <c r="C91" s="166"/>
      <c r="D91" s="166"/>
      <c r="E91" s="166"/>
      <c r="F91" s="166"/>
      <c r="G91" s="166"/>
      <c r="H91" s="166"/>
      <c r="I91" s="166"/>
      <c r="J91" s="167"/>
    </row>
    <row r="92" spans="1:10" ht="78" customHeight="1">
      <c r="A92" s="30">
        <v>3</v>
      </c>
      <c r="B92" s="9" t="s">
        <v>410</v>
      </c>
      <c r="C92" s="30"/>
      <c r="D92" s="30" t="s">
        <v>155</v>
      </c>
      <c r="E92" s="101">
        <v>162950</v>
      </c>
      <c r="F92" s="101">
        <v>85747</v>
      </c>
      <c r="G92" s="101">
        <v>75932</v>
      </c>
      <c r="H92" s="79">
        <f>G92/E92</f>
        <v>0.4659834305001534</v>
      </c>
      <c r="I92" s="79">
        <f>G92/F92</f>
        <v>0.8855353540065541</v>
      </c>
      <c r="J92" s="3" t="s">
        <v>493</v>
      </c>
    </row>
    <row r="93" spans="1:10" ht="60.75">
      <c r="A93" s="30">
        <v>4</v>
      </c>
      <c r="B93" s="9" t="s">
        <v>730</v>
      </c>
      <c r="C93" s="30"/>
      <c r="D93" s="30" t="s">
        <v>155</v>
      </c>
      <c r="E93" s="101">
        <v>1000</v>
      </c>
      <c r="F93" s="101">
        <v>492</v>
      </c>
      <c r="G93" s="101">
        <v>553</v>
      </c>
      <c r="H93" s="79">
        <f t="shared" si="0"/>
        <v>0.553</v>
      </c>
      <c r="I93" s="79">
        <f aca="true" t="shared" si="2" ref="I93:I101">G93/F93</f>
        <v>1.1239837398373984</v>
      </c>
      <c r="J93" s="3" t="s">
        <v>87</v>
      </c>
    </row>
    <row r="94" spans="1:10" ht="54">
      <c r="A94" s="30">
        <v>5</v>
      </c>
      <c r="B94" s="9" t="s">
        <v>731</v>
      </c>
      <c r="C94" s="30"/>
      <c r="D94" s="30" t="s">
        <v>155</v>
      </c>
      <c r="E94" s="101">
        <v>84</v>
      </c>
      <c r="F94" s="101">
        <v>84</v>
      </c>
      <c r="G94" s="101">
        <v>84</v>
      </c>
      <c r="H94" s="79">
        <f t="shared" si="0"/>
        <v>1</v>
      </c>
      <c r="I94" s="79">
        <f t="shared" si="2"/>
        <v>1</v>
      </c>
      <c r="J94" s="3" t="s">
        <v>241</v>
      </c>
    </row>
    <row r="95" spans="1:10" ht="40.5">
      <c r="A95" s="30">
        <v>6</v>
      </c>
      <c r="B95" s="9" t="s">
        <v>242</v>
      </c>
      <c r="C95" s="30"/>
      <c r="D95" s="30" t="s">
        <v>155</v>
      </c>
      <c r="E95" s="101">
        <v>7230</v>
      </c>
      <c r="F95" s="101">
        <v>4230</v>
      </c>
      <c r="G95" s="101">
        <v>4303</v>
      </c>
      <c r="H95" s="79">
        <f t="shared" si="0"/>
        <v>0.5951590594744122</v>
      </c>
      <c r="I95" s="79">
        <f t="shared" si="2"/>
        <v>1.01725768321513</v>
      </c>
      <c r="J95" s="3" t="s">
        <v>197</v>
      </c>
    </row>
    <row r="96" spans="1:10" ht="40.5">
      <c r="A96" s="30">
        <v>7</v>
      </c>
      <c r="B96" s="9" t="s">
        <v>156</v>
      </c>
      <c r="C96" s="30"/>
      <c r="D96" s="30" t="s">
        <v>155</v>
      </c>
      <c r="E96" s="101">
        <v>24396</v>
      </c>
      <c r="F96" s="101">
        <v>12500</v>
      </c>
      <c r="G96" s="100">
        <v>12539</v>
      </c>
      <c r="H96" s="79">
        <f t="shared" si="0"/>
        <v>0.5139777012625021</v>
      </c>
      <c r="I96" s="79">
        <f t="shared" si="2"/>
        <v>1.00312</v>
      </c>
      <c r="J96" s="3" t="s">
        <v>198</v>
      </c>
    </row>
    <row r="97" spans="1:10" ht="40.5">
      <c r="A97" s="30">
        <v>8</v>
      </c>
      <c r="B97" s="9" t="s">
        <v>449</v>
      </c>
      <c r="C97" s="30"/>
      <c r="D97" s="30" t="s">
        <v>155</v>
      </c>
      <c r="E97" s="101">
        <v>229680</v>
      </c>
      <c r="F97" s="101">
        <v>108599</v>
      </c>
      <c r="G97" s="101">
        <v>117929</v>
      </c>
      <c r="H97" s="79">
        <f t="shared" si="0"/>
        <v>0.5134491466388018</v>
      </c>
      <c r="I97" s="79">
        <f t="shared" si="2"/>
        <v>1.0859123933001225</v>
      </c>
      <c r="J97" s="3" t="s">
        <v>199</v>
      </c>
    </row>
    <row r="98" spans="1:10" ht="81">
      <c r="A98" s="30">
        <v>9</v>
      </c>
      <c r="B98" s="9" t="s">
        <v>143</v>
      </c>
      <c r="C98" s="30"/>
      <c r="D98" s="30" t="s">
        <v>155</v>
      </c>
      <c r="E98" s="101">
        <v>16306</v>
      </c>
      <c r="F98" s="101">
        <v>12919</v>
      </c>
      <c r="G98" s="101">
        <v>15713</v>
      </c>
      <c r="H98" s="79">
        <f t="shared" si="0"/>
        <v>0.9636330185207899</v>
      </c>
      <c r="I98" s="79">
        <f t="shared" si="2"/>
        <v>1.216270609180277</v>
      </c>
      <c r="J98" s="3" t="s">
        <v>469</v>
      </c>
    </row>
    <row r="99" spans="1:10" ht="72">
      <c r="A99" s="30">
        <v>10</v>
      </c>
      <c r="B99" s="9" t="s">
        <v>144</v>
      </c>
      <c r="C99" s="30"/>
      <c r="D99" s="30" t="s">
        <v>155</v>
      </c>
      <c r="E99" s="100">
        <v>8</v>
      </c>
      <c r="F99" s="100">
        <v>4</v>
      </c>
      <c r="G99" s="100">
        <v>5</v>
      </c>
      <c r="H99" s="79">
        <f t="shared" si="0"/>
        <v>0.625</v>
      </c>
      <c r="I99" s="79">
        <f t="shared" si="2"/>
        <v>1.25</v>
      </c>
      <c r="J99" s="2" t="s">
        <v>246</v>
      </c>
    </row>
    <row r="100" spans="1:10" ht="40.5">
      <c r="A100" s="30">
        <v>11</v>
      </c>
      <c r="B100" s="9" t="s">
        <v>450</v>
      </c>
      <c r="C100" s="30"/>
      <c r="D100" s="30" t="s">
        <v>155</v>
      </c>
      <c r="E100" s="100">
        <v>36000</v>
      </c>
      <c r="F100" s="100">
        <v>26000</v>
      </c>
      <c r="G100" s="100">
        <v>36153</v>
      </c>
      <c r="H100" s="79">
        <f t="shared" si="0"/>
        <v>1.00425</v>
      </c>
      <c r="I100" s="79">
        <f t="shared" si="2"/>
        <v>1.3905</v>
      </c>
      <c r="J100" s="3"/>
    </row>
    <row r="101" spans="1:10" ht="54">
      <c r="A101" s="30">
        <v>12</v>
      </c>
      <c r="B101" s="9" t="s">
        <v>200</v>
      </c>
      <c r="C101" s="30"/>
      <c r="D101" s="30" t="s">
        <v>155</v>
      </c>
      <c r="E101" s="100">
        <v>19200</v>
      </c>
      <c r="F101" s="100">
        <v>9600</v>
      </c>
      <c r="G101" s="100">
        <v>10974</v>
      </c>
      <c r="H101" s="79">
        <f t="shared" si="0"/>
        <v>0.5715625</v>
      </c>
      <c r="I101" s="79">
        <f t="shared" si="2"/>
        <v>1.143125</v>
      </c>
      <c r="J101" s="3" t="s">
        <v>468</v>
      </c>
    </row>
    <row r="102" spans="1:10" ht="121.5">
      <c r="A102" s="30">
        <v>13</v>
      </c>
      <c r="B102" s="9" t="s">
        <v>503</v>
      </c>
      <c r="C102" s="30"/>
      <c r="D102" s="30" t="s">
        <v>155</v>
      </c>
      <c r="E102" s="100">
        <v>1</v>
      </c>
      <c r="F102" s="100"/>
      <c r="G102" s="100"/>
      <c r="H102" s="79">
        <f t="shared" si="0"/>
        <v>0</v>
      </c>
      <c r="I102" s="79"/>
      <c r="J102" s="38" t="s">
        <v>142</v>
      </c>
    </row>
    <row r="103" spans="1:10" ht="60.75">
      <c r="A103" s="30">
        <v>14</v>
      </c>
      <c r="B103" s="9" t="s">
        <v>504</v>
      </c>
      <c r="C103" s="30"/>
      <c r="D103" s="30" t="s">
        <v>155</v>
      </c>
      <c r="E103" s="100">
        <v>1</v>
      </c>
      <c r="F103" s="100">
        <v>1</v>
      </c>
      <c r="G103" s="100">
        <v>1</v>
      </c>
      <c r="H103" s="79">
        <f aca="true" t="shared" si="3" ref="H103:H161">G103/E103</f>
        <v>1</v>
      </c>
      <c r="I103" s="79">
        <f aca="true" t="shared" si="4" ref="I103:I153">G103/G103</f>
        <v>1</v>
      </c>
      <c r="J103" s="38"/>
    </row>
    <row r="104" spans="1:10" ht="60.75">
      <c r="A104" s="30">
        <v>15</v>
      </c>
      <c r="B104" s="9" t="s">
        <v>505</v>
      </c>
      <c r="C104" s="30"/>
      <c r="D104" s="30" t="s">
        <v>155</v>
      </c>
      <c r="E104" s="100">
        <v>1</v>
      </c>
      <c r="F104" s="100">
        <v>1</v>
      </c>
      <c r="G104" s="100">
        <v>1</v>
      </c>
      <c r="H104" s="79">
        <f t="shared" si="3"/>
        <v>1</v>
      </c>
      <c r="I104" s="79">
        <f t="shared" si="4"/>
        <v>1</v>
      </c>
      <c r="J104" s="38"/>
    </row>
    <row r="105" spans="1:10" ht="126" customHeight="1">
      <c r="A105" s="30">
        <v>16</v>
      </c>
      <c r="B105" s="9" t="s">
        <v>145</v>
      </c>
      <c r="C105" s="30"/>
      <c r="D105" s="30" t="s">
        <v>155</v>
      </c>
      <c r="E105" s="100">
        <v>1</v>
      </c>
      <c r="F105" s="100">
        <v>1</v>
      </c>
      <c r="G105" s="100">
        <v>1</v>
      </c>
      <c r="H105" s="79">
        <f t="shared" si="3"/>
        <v>1</v>
      </c>
      <c r="I105" s="79">
        <f t="shared" si="4"/>
        <v>1</v>
      </c>
      <c r="J105" s="38"/>
    </row>
    <row r="106" spans="1:10" ht="60.75">
      <c r="A106" s="30">
        <v>17</v>
      </c>
      <c r="B106" s="9" t="s">
        <v>506</v>
      </c>
      <c r="C106" s="30"/>
      <c r="D106" s="30" t="s">
        <v>567</v>
      </c>
      <c r="E106" s="75">
        <v>673.65</v>
      </c>
      <c r="F106" s="75"/>
      <c r="G106" s="75"/>
      <c r="H106" s="79">
        <f t="shared" si="3"/>
        <v>0</v>
      </c>
      <c r="I106" s="79"/>
      <c r="J106" s="38" t="s">
        <v>142</v>
      </c>
    </row>
    <row r="107" spans="1:10" ht="60.75">
      <c r="A107" s="30">
        <v>18</v>
      </c>
      <c r="B107" s="9" t="s">
        <v>507</v>
      </c>
      <c r="C107" s="30"/>
      <c r="D107" s="30" t="s">
        <v>155</v>
      </c>
      <c r="E107" s="100">
        <v>25</v>
      </c>
      <c r="F107" s="100"/>
      <c r="G107" s="100"/>
      <c r="H107" s="79">
        <f t="shared" si="3"/>
        <v>0</v>
      </c>
      <c r="I107" s="79"/>
      <c r="J107" s="38" t="s">
        <v>142</v>
      </c>
    </row>
    <row r="108" spans="1:10" ht="60.75">
      <c r="A108" s="30">
        <v>19</v>
      </c>
      <c r="B108" s="9" t="s">
        <v>508</v>
      </c>
      <c r="C108" s="30"/>
      <c r="D108" s="30" t="s">
        <v>155</v>
      </c>
      <c r="E108" s="100">
        <v>1345</v>
      </c>
      <c r="F108" s="100"/>
      <c r="G108" s="100"/>
      <c r="H108" s="79">
        <f t="shared" si="3"/>
        <v>0</v>
      </c>
      <c r="I108" s="79"/>
      <c r="J108" s="38" t="s">
        <v>142</v>
      </c>
    </row>
    <row r="109" spans="1:10" ht="81">
      <c r="A109" s="30">
        <v>20</v>
      </c>
      <c r="B109" s="9" t="s">
        <v>509</v>
      </c>
      <c r="C109" s="30"/>
      <c r="D109" s="30" t="s">
        <v>274</v>
      </c>
      <c r="E109" s="114">
        <v>100</v>
      </c>
      <c r="F109" s="114">
        <v>100</v>
      </c>
      <c r="G109" s="114">
        <v>100</v>
      </c>
      <c r="H109" s="79">
        <f t="shared" si="3"/>
        <v>1</v>
      </c>
      <c r="I109" s="79">
        <f t="shared" si="4"/>
        <v>1</v>
      </c>
      <c r="J109" s="38"/>
    </row>
    <row r="110" spans="1:10" ht="60.75">
      <c r="A110" s="30">
        <v>21</v>
      </c>
      <c r="B110" s="9" t="s">
        <v>510</v>
      </c>
      <c r="C110" s="30"/>
      <c r="D110" s="30" t="s">
        <v>274</v>
      </c>
      <c r="E110" s="114">
        <v>100</v>
      </c>
      <c r="F110" s="114">
        <v>100</v>
      </c>
      <c r="G110" s="114">
        <v>100</v>
      </c>
      <c r="H110" s="79">
        <f t="shared" si="3"/>
        <v>1</v>
      </c>
      <c r="I110" s="79">
        <f t="shared" si="4"/>
        <v>1</v>
      </c>
      <c r="J110" s="38"/>
    </row>
    <row r="111" spans="1:10" ht="60.75">
      <c r="A111" s="30">
        <v>22</v>
      </c>
      <c r="B111" s="9" t="s">
        <v>511</v>
      </c>
      <c r="C111" s="30"/>
      <c r="D111" s="30" t="s">
        <v>274</v>
      </c>
      <c r="E111" s="75">
        <v>90.62</v>
      </c>
      <c r="F111" s="75">
        <v>0</v>
      </c>
      <c r="G111" s="75">
        <v>0</v>
      </c>
      <c r="H111" s="79">
        <f t="shared" si="3"/>
        <v>0</v>
      </c>
      <c r="I111" s="79"/>
      <c r="J111" s="38" t="s">
        <v>107</v>
      </c>
    </row>
    <row r="112" spans="1:10" ht="22.5" customHeight="1">
      <c r="A112" s="30">
        <v>23</v>
      </c>
      <c r="B112" s="174" t="s">
        <v>352</v>
      </c>
      <c r="C112" s="166"/>
      <c r="D112" s="166"/>
      <c r="E112" s="166"/>
      <c r="F112" s="166"/>
      <c r="G112" s="166"/>
      <c r="H112" s="166"/>
      <c r="I112" s="166"/>
      <c r="J112" s="167"/>
    </row>
    <row r="113" spans="1:10" ht="139.5" customHeight="1">
      <c r="A113" s="30">
        <v>24</v>
      </c>
      <c r="B113" s="9" t="s">
        <v>512</v>
      </c>
      <c r="C113" s="30"/>
      <c r="D113" s="30" t="s">
        <v>155</v>
      </c>
      <c r="E113" s="101">
        <v>2</v>
      </c>
      <c r="F113" s="101">
        <v>2</v>
      </c>
      <c r="G113" s="101">
        <v>2</v>
      </c>
      <c r="H113" s="79">
        <f t="shared" si="3"/>
        <v>1</v>
      </c>
      <c r="I113" s="79">
        <f t="shared" si="4"/>
        <v>1</v>
      </c>
      <c r="J113" s="38" t="s">
        <v>247</v>
      </c>
    </row>
    <row r="114" spans="1:10" ht="24.75" customHeight="1">
      <c r="A114" s="30">
        <v>25</v>
      </c>
      <c r="B114" s="174" t="s">
        <v>353</v>
      </c>
      <c r="C114" s="166"/>
      <c r="D114" s="166"/>
      <c r="E114" s="166"/>
      <c r="F114" s="166"/>
      <c r="G114" s="166"/>
      <c r="H114" s="166"/>
      <c r="I114" s="166"/>
      <c r="J114" s="167"/>
    </row>
    <row r="115" spans="1:10" ht="81">
      <c r="A115" s="30">
        <v>26</v>
      </c>
      <c r="B115" s="9" t="s">
        <v>513</v>
      </c>
      <c r="C115" s="30"/>
      <c r="D115" s="30" t="s">
        <v>155</v>
      </c>
      <c r="E115" s="100">
        <v>3</v>
      </c>
      <c r="F115" s="100">
        <v>3</v>
      </c>
      <c r="G115" s="100">
        <v>3</v>
      </c>
      <c r="H115" s="79">
        <f t="shared" si="3"/>
        <v>1</v>
      </c>
      <c r="I115" s="79">
        <f t="shared" si="4"/>
        <v>1</v>
      </c>
      <c r="J115" s="2" t="s">
        <v>470</v>
      </c>
    </row>
    <row r="116" spans="1:10" ht="101.25">
      <c r="A116" s="30">
        <v>27</v>
      </c>
      <c r="B116" s="9" t="s">
        <v>471</v>
      </c>
      <c r="C116" s="30"/>
      <c r="D116" s="30" t="s">
        <v>274</v>
      </c>
      <c r="E116" s="114">
        <v>88.9</v>
      </c>
      <c r="F116" s="114">
        <v>85.2</v>
      </c>
      <c r="G116" s="114">
        <v>85.2</v>
      </c>
      <c r="H116" s="79">
        <f t="shared" si="3"/>
        <v>0.9583802024746906</v>
      </c>
      <c r="I116" s="79">
        <f t="shared" si="4"/>
        <v>1</v>
      </c>
      <c r="J116" s="2"/>
    </row>
    <row r="117" spans="1:10" ht="101.25">
      <c r="A117" s="30">
        <v>28</v>
      </c>
      <c r="B117" s="9" t="s">
        <v>472</v>
      </c>
      <c r="C117" s="30"/>
      <c r="D117" s="30" t="s">
        <v>274</v>
      </c>
      <c r="E117" s="75">
        <v>11.43</v>
      </c>
      <c r="F117" s="77">
        <v>11.43</v>
      </c>
      <c r="G117" s="77">
        <v>11.43</v>
      </c>
      <c r="H117" s="79">
        <f t="shared" si="3"/>
        <v>1</v>
      </c>
      <c r="I117" s="79">
        <f t="shared" si="4"/>
        <v>1</v>
      </c>
      <c r="J117" s="3"/>
    </row>
    <row r="118" spans="1:10" ht="28.5" customHeight="1">
      <c r="A118" s="30">
        <v>29</v>
      </c>
      <c r="B118" s="174" t="s">
        <v>354</v>
      </c>
      <c r="C118" s="166"/>
      <c r="D118" s="166"/>
      <c r="E118" s="166"/>
      <c r="F118" s="166"/>
      <c r="G118" s="166"/>
      <c r="H118" s="166"/>
      <c r="I118" s="166"/>
      <c r="J118" s="167"/>
    </row>
    <row r="119" spans="1:10" ht="40.5">
      <c r="A119" s="30">
        <v>30</v>
      </c>
      <c r="B119" s="9" t="s">
        <v>473</v>
      </c>
      <c r="C119" s="30"/>
      <c r="D119" s="30" t="s">
        <v>155</v>
      </c>
      <c r="E119" s="101">
        <v>3</v>
      </c>
      <c r="F119" s="101">
        <v>3</v>
      </c>
      <c r="G119" s="101">
        <v>3</v>
      </c>
      <c r="H119" s="79">
        <f t="shared" si="3"/>
        <v>1</v>
      </c>
      <c r="I119" s="79">
        <f t="shared" si="4"/>
        <v>1</v>
      </c>
      <c r="J119" s="3"/>
    </row>
    <row r="120" spans="1:10" ht="40.5">
      <c r="A120" s="30">
        <v>31</v>
      </c>
      <c r="B120" s="9" t="s">
        <v>474</v>
      </c>
      <c r="C120" s="30"/>
      <c r="D120" s="30" t="s">
        <v>155</v>
      </c>
      <c r="E120" s="101">
        <v>1</v>
      </c>
      <c r="F120" s="101">
        <v>1</v>
      </c>
      <c r="G120" s="101">
        <v>1</v>
      </c>
      <c r="H120" s="79">
        <f t="shared" si="3"/>
        <v>1</v>
      </c>
      <c r="I120" s="79">
        <f t="shared" si="4"/>
        <v>1</v>
      </c>
      <c r="J120" s="3"/>
    </row>
    <row r="121" spans="1:10" ht="27.75" customHeight="1">
      <c r="A121" s="30">
        <v>32</v>
      </c>
      <c r="B121" s="174" t="s">
        <v>355</v>
      </c>
      <c r="C121" s="166"/>
      <c r="D121" s="166"/>
      <c r="E121" s="166"/>
      <c r="F121" s="166"/>
      <c r="G121" s="166"/>
      <c r="H121" s="166"/>
      <c r="I121" s="166"/>
      <c r="J121" s="167"/>
    </row>
    <row r="122" spans="1:10" ht="81">
      <c r="A122" s="30">
        <v>33</v>
      </c>
      <c r="B122" s="9" t="s">
        <v>475</v>
      </c>
      <c r="C122" s="30"/>
      <c r="D122" s="30" t="s">
        <v>274</v>
      </c>
      <c r="E122" s="77">
        <v>100</v>
      </c>
      <c r="F122" s="77"/>
      <c r="G122" s="77"/>
      <c r="H122" s="79">
        <f t="shared" si="3"/>
        <v>0</v>
      </c>
      <c r="I122" s="79"/>
      <c r="J122" s="38" t="s">
        <v>142</v>
      </c>
    </row>
    <row r="123" spans="1:10" ht="81">
      <c r="A123" s="30">
        <v>34</v>
      </c>
      <c r="B123" s="9" t="s">
        <v>476</v>
      </c>
      <c r="C123" s="30"/>
      <c r="D123" s="30" t="s">
        <v>155</v>
      </c>
      <c r="E123" s="101">
        <v>22</v>
      </c>
      <c r="F123" s="101"/>
      <c r="G123" s="101"/>
      <c r="H123" s="79">
        <f t="shared" si="3"/>
        <v>0</v>
      </c>
      <c r="I123" s="79"/>
      <c r="J123" s="3" t="s">
        <v>107</v>
      </c>
    </row>
    <row r="124" spans="1:10" ht="41.25" customHeight="1">
      <c r="A124" s="30">
        <v>35</v>
      </c>
      <c r="B124" s="174" t="s">
        <v>379</v>
      </c>
      <c r="C124" s="166"/>
      <c r="D124" s="166"/>
      <c r="E124" s="166"/>
      <c r="F124" s="166"/>
      <c r="G124" s="166"/>
      <c r="H124" s="166"/>
      <c r="I124" s="166"/>
      <c r="J124" s="167"/>
    </row>
    <row r="125" spans="1:10" ht="121.5">
      <c r="A125" s="30">
        <v>36</v>
      </c>
      <c r="B125" s="9" t="s">
        <v>477</v>
      </c>
      <c r="C125" s="30"/>
      <c r="D125" s="31" t="s">
        <v>333</v>
      </c>
      <c r="E125" s="101">
        <v>408.33</v>
      </c>
      <c r="F125" s="100">
        <v>0</v>
      </c>
      <c r="G125" s="101">
        <v>0</v>
      </c>
      <c r="H125" s="79">
        <f t="shared" si="3"/>
        <v>0</v>
      </c>
      <c r="I125" s="79"/>
      <c r="J125" s="3"/>
    </row>
    <row r="126" spans="1:10" ht="144" customHeight="1">
      <c r="A126" s="30">
        <v>37</v>
      </c>
      <c r="B126" s="9" t="s">
        <v>478</v>
      </c>
      <c r="C126" s="30"/>
      <c r="D126" s="30" t="s">
        <v>44</v>
      </c>
      <c r="E126" s="101">
        <v>28409</v>
      </c>
      <c r="F126" s="110">
        <v>14273</v>
      </c>
      <c r="G126" s="110">
        <v>14273</v>
      </c>
      <c r="H126" s="79">
        <f t="shared" si="3"/>
        <v>0.5024112077158647</v>
      </c>
      <c r="I126" s="79">
        <f t="shared" si="4"/>
        <v>1</v>
      </c>
      <c r="J126" s="3" t="s">
        <v>479</v>
      </c>
    </row>
    <row r="127" spans="1:10" ht="121.5">
      <c r="A127" s="30">
        <v>38</v>
      </c>
      <c r="B127" s="9" t="s">
        <v>480</v>
      </c>
      <c r="C127" s="30"/>
      <c r="D127" s="30" t="s">
        <v>155</v>
      </c>
      <c r="E127" s="101">
        <v>219</v>
      </c>
      <c r="F127" s="101">
        <v>95</v>
      </c>
      <c r="G127" s="101">
        <v>95</v>
      </c>
      <c r="H127" s="79">
        <f t="shared" si="3"/>
        <v>0.4337899543378995</v>
      </c>
      <c r="I127" s="79">
        <f t="shared" si="4"/>
        <v>1</v>
      </c>
      <c r="J127" s="3"/>
    </row>
    <row r="128" spans="1:10" ht="60.75">
      <c r="A128" s="30">
        <v>39</v>
      </c>
      <c r="B128" s="9" t="s">
        <v>481</v>
      </c>
      <c r="C128" s="30"/>
      <c r="D128" s="31" t="s">
        <v>155</v>
      </c>
      <c r="E128" s="100">
        <v>25</v>
      </c>
      <c r="F128" s="100">
        <v>25</v>
      </c>
      <c r="G128" s="100">
        <v>25</v>
      </c>
      <c r="H128" s="79">
        <f t="shared" si="3"/>
        <v>1</v>
      </c>
      <c r="I128" s="79">
        <f t="shared" si="4"/>
        <v>1</v>
      </c>
      <c r="J128" s="3"/>
    </row>
    <row r="129" spans="1:10" ht="121.5">
      <c r="A129" s="30">
        <v>40</v>
      </c>
      <c r="B129" s="9" t="s">
        <v>626</v>
      </c>
      <c r="C129" s="30"/>
      <c r="D129" s="31" t="s">
        <v>155</v>
      </c>
      <c r="E129" s="100">
        <v>360</v>
      </c>
      <c r="F129" s="100">
        <v>180</v>
      </c>
      <c r="G129" s="100">
        <v>180</v>
      </c>
      <c r="H129" s="79">
        <f t="shared" si="3"/>
        <v>0.5</v>
      </c>
      <c r="I129" s="79">
        <f t="shared" si="4"/>
        <v>1</v>
      </c>
      <c r="J129" s="3"/>
    </row>
    <row r="130" spans="1:10" ht="40.5">
      <c r="A130" s="30">
        <v>41</v>
      </c>
      <c r="B130" s="9" t="s">
        <v>482</v>
      </c>
      <c r="C130" s="30"/>
      <c r="D130" s="31" t="s">
        <v>483</v>
      </c>
      <c r="E130" s="100">
        <v>480000</v>
      </c>
      <c r="F130" s="100">
        <v>240000</v>
      </c>
      <c r="G130" s="100">
        <v>245600</v>
      </c>
      <c r="H130" s="79">
        <f t="shared" si="3"/>
        <v>0.5116666666666667</v>
      </c>
      <c r="I130" s="79">
        <f>G130/F130</f>
        <v>1.0233333333333334</v>
      </c>
      <c r="J130" s="3"/>
    </row>
    <row r="131" spans="1:10" ht="40.5">
      <c r="A131" s="30">
        <v>42</v>
      </c>
      <c r="B131" s="9" t="s">
        <v>484</v>
      </c>
      <c r="C131" s="30"/>
      <c r="D131" s="31" t="s">
        <v>275</v>
      </c>
      <c r="E131" s="100">
        <v>480</v>
      </c>
      <c r="F131" s="100">
        <v>240</v>
      </c>
      <c r="G131" s="100">
        <v>245</v>
      </c>
      <c r="H131" s="79">
        <f t="shared" si="3"/>
        <v>0.5104166666666666</v>
      </c>
      <c r="I131" s="79">
        <f>G131/F131</f>
        <v>1.0208333333333333</v>
      </c>
      <c r="J131" s="2"/>
    </row>
    <row r="132" spans="1:10" ht="26.25" customHeight="1">
      <c r="A132" s="30">
        <v>43</v>
      </c>
      <c r="B132" s="174" t="s">
        <v>362</v>
      </c>
      <c r="C132" s="166"/>
      <c r="D132" s="166"/>
      <c r="E132" s="166"/>
      <c r="F132" s="166"/>
      <c r="G132" s="166"/>
      <c r="H132" s="166"/>
      <c r="I132" s="166"/>
      <c r="J132" s="167"/>
    </row>
    <row r="133" spans="1:10" ht="101.25">
      <c r="A133" s="30">
        <v>44</v>
      </c>
      <c r="B133" s="9" t="s">
        <v>485</v>
      </c>
      <c r="C133" s="30"/>
      <c r="D133" s="30" t="s">
        <v>155</v>
      </c>
      <c r="E133" s="101">
        <v>21</v>
      </c>
      <c r="F133" s="100">
        <v>21</v>
      </c>
      <c r="G133" s="100">
        <v>21</v>
      </c>
      <c r="H133" s="79">
        <f t="shared" si="3"/>
        <v>1</v>
      </c>
      <c r="I133" s="79">
        <f t="shared" si="4"/>
        <v>1</v>
      </c>
      <c r="J133" s="3"/>
    </row>
    <row r="134" spans="1:10" ht="144.75" customHeight="1">
      <c r="A134" s="30">
        <v>45</v>
      </c>
      <c r="B134" s="9" t="s">
        <v>146</v>
      </c>
      <c r="C134" s="30"/>
      <c r="D134" s="30" t="s">
        <v>274</v>
      </c>
      <c r="E134" s="77">
        <v>28.6</v>
      </c>
      <c r="F134" s="75">
        <v>28.6</v>
      </c>
      <c r="G134" s="75">
        <v>28.6</v>
      </c>
      <c r="H134" s="79">
        <f t="shared" si="3"/>
        <v>1</v>
      </c>
      <c r="I134" s="79">
        <f t="shared" si="4"/>
        <v>1</v>
      </c>
      <c r="J134" s="3"/>
    </row>
    <row r="135" spans="1:10" ht="22.5">
      <c r="A135" s="30"/>
      <c r="B135" s="42" t="s">
        <v>90</v>
      </c>
      <c r="C135" s="30"/>
      <c r="D135" s="30"/>
      <c r="E135" s="77"/>
      <c r="F135" s="77"/>
      <c r="G135" s="77"/>
      <c r="H135" s="93">
        <f>AVERAGE(H92:H134)</f>
        <v>0.6276399879529311</v>
      </c>
      <c r="I135" s="93">
        <f>AVERAGE(I92:I134)</f>
        <v>1.0399955671105567</v>
      </c>
      <c r="J135" s="3"/>
    </row>
    <row r="136" spans="1:10" ht="13.5" customHeight="1">
      <c r="A136" s="30"/>
      <c r="B136" s="9"/>
      <c r="C136" s="30"/>
      <c r="D136" s="30"/>
      <c r="E136" s="77"/>
      <c r="F136" s="77"/>
      <c r="G136" s="77"/>
      <c r="H136" s="79"/>
      <c r="I136" s="79"/>
      <c r="J136" s="3"/>
    </row>
    <row r="137" spans="1:10" ht="28.5" customHeight="1">
      <c r="A137" s="159" t="s">
        <v>547</v>
      </c>
      <c r="B137" s="160"/>
      <c r="C137" s="160"/>
      <c r="D137" s="160"/>
      <c r="E137" s="160"/>
      <c r="F137" s="160"/>
      <c r="G137" s="160"/>
      <c r="H137" s="160"/>
      <c r="I137" s="160"/>
      <c r="J137" s="161"/>
    </row>
    <row r="138" spans="1:10" ht="22.5" customHeight="1">
      <c r="A138" s="31">
        <v>1</v>
      </c>
      <c r="B138" s="186" t="s">
        <v>581</v>
      </c>
      <c r="C138" s="166"/>
      <c r="D138" s="166"/>
      <c r="E138" s="166"/>
      <c r="F138" s="166"/>
      <c r="G138" s="166"/>
      <c r="H138" s="166"/>
      <c r="I138" s="166"/>
      <c r="J138" s="167"/>
    </row>
    <row r="139" spans="1:10" ht="24" customHeight="1">
      <c r="A139" s="31">
        <v>2</v>
      </c>
      <c r="B139" s="175" t="s">
        <v>718</v>
      </c>
      <c r="C139" s="166"/>
      <c r="D139" s="166"/>
      <c r="E139" s="166"/>
      <c r="F139" s="166"/>
      <c r="G139" s="166"/>
      <c r="H139" s="166"/>
      <c r="I139" s="166"/>
      <c r="J139" s="167"/>
    </row>
    <row r="140" spans="1:10" ht="24.75" customHeight="1">
      <c r="A140" s="31">
        <v>3</v>
      </c>
      <c r="B140" s="175" t="s">
        <v>684</v>
      </c>
      <c r="C140" s="166"/>
      <c r="D140" s="166"/>
      <c r="E140" s="166"/>
      <c r="F140" s="166"/>
      <c r="G140" s="166"/>
      <c r="H140" s="166"/>
      <c r="I140" s="166"/>
      <c r="J140" s="167"/>
    </row>
    <row r="141" spans="1:10" ht="121.5" customHeight="1">
      <c r="A141" s="31">
        <v>4</v>
      </c>
      <c r="B141" s="9" t="s">
        <v>685</v>
      </c>
      <c r="C141" s="30"/>
      <c r="D141" s="53" t="s">
        <v>102</v>
      </c>
      <c r="E141" s="99">
        <v>53500</v>
      </c>
      <c r="F141" s="100">
        <v>53500</v>
      </c>
      <c r="G141" s="100">
        <v>53500</v>
      </c>
      <c r="H141" s="79">
        <f t="shared" si="3"/>
        <v>1</v>
      </c>
      <c r="I141" s="79">
        <f t="shared" si="4"/>
        <v>1</v>
      </c>
      <c r="J141" s="2"/>
    </row>
    <row r="142" spans="1:10" ht="22.5">
      <c r="A142" s="31">
        <v>5</v>
      </c>
      <c r="B142" s="9"/>
      <c r="C142" s="30"/>
      <c r="D142" s="31" t="s">
        <v>677</v>
      </c>
      <c r="E142" s="113">
        <v>55.2</v>
      </c>
      <c r="F142" s="114">
        <v>55.2</v>
      </c>
      <c r="G142" s="114">
        <v>55.2</v>
      </c>
      <c r="H142" s="79">
        <f t="shared" si="3"/>
        <v>1</v>
      </c>
      <c r="I142" s="79">
        <f t="shared" si="4"/>
        <v>1</v>
      </c>
      <c r="J142" s="2"/>
    </row>
    <row r="143" spans="1:10" ht="146.25" customHeight="1">
      <c r="A143" s="31">
        <v>6</v>
      </c>
      <c r="B143" s="8" t="s">
        <v>336</v>
      </c>
      <c r="C143" s="31"/>
      <c r="D143" s="31" t="s">
        <v>677</v>
      </c>
      <c r="E143" s="113">
        <v>88.2</v>
      </c>
      <c r="F143" s="114">
        <v>88.2</v>
      </c>
      <c r="G143" s="114">
        <v>88.2</v>
      </c>
      <c r="H143" s="79">
        <f t="shared" si="3"/>
        <v>1</v>
      </c>
      <c r="I143" s="79">
        <f t="shared" si="4"/>
        <v>1</v>
      </c>
      <c r="J143" s="2"/>
    </row>
    <row r="144" spans="1:10" ht="22.5">
      <c r="A144" s="31">
        <v>7</v>
      </c>
      <c r="B144" s="8" t="s">
        <v>150</v>
      </c>
      <c r="C144" s="31"/>
      <c r="D144" s="31" t="s">
        <v>677</v>
      </c>
      <c r="E144" s="113">
        <v>97.5</v>
      </c>
      <c r="F144" s="114">
        <v>97.5</v>
      </c>
      <c r="G144" s="114">
        <v>97.5</v>
      </c>
      <c r="H144" s="79">
        <f t="shared" si="3"/>
        <v>1</v>
      </c>
      <c r="I144" s="79">
        <f t="shared" si="4"/>
        <v>1</v>
      </c>
      <c r="J144" s="2"/>
    </row>
    <row r="145" spans="1:10" ht="121.5">
      <c r="A145" s="31">
        <v>8</v>
      </c>
      <c r="B145" s="8" t="s">
        <v>69</v>
      </c>
      <c r="C145" s="31"/>
      <c r="D145" s="31" t="s">
        <v>677</v>
      </c>
      <c r="E145" s="114">
        <v>48.6</v>
      </c>
      <c r="F145" s="114">
        <v>48.6</v>
      </c>
      <c r="G145" s="114">
        <v>48.6</v>
      </c>
      <c r="H145" s="79">
        <f t="shared" si="3"/>
        <v>1</v>
      </c>
      <c r="I145" s="79">
        <f t="shared" si="4"/>
        <v>1</v>
      </c>
      <c r="J145" s="2"/>
    </row>
    <row r="146" spans="1:10" ht="101.25">
      <c r="A146" s="31">
        <v>9</v>
      </c>
      <c r="B146" s="8" t="s">
        <v>70</v>
      </c>
      <c r="C146" s="31"/>
      <c r="D146" s="31" t="s">
        <v>677</v>
      </c>
      <c r="E146" s="114">
        <v>39</v>
      </c>
      <c r="F146" s="114">
        <v>39</v>
      </c>
      <c r="G146" s="114">
        <v>39</v>
      </c>
      <c r="H146" s="79">
        <f t="shared" si="3"/>
        <v>1</v>
      </c>
      <c r="I146" s="79">
        <f t="shared" si="4"/>
        <v>1</v>
      </c>
      <c r="J146" s="2"/>
    </row>
    <row r="147" spans="1:10" ht="126" customHeight="1">
      <c r="A147" s="31">
        <v>10</v>
      </c>
      <c r="B147" s="8" t="s">
        <v>71</v>
      </c>
      <c r="C147" s="31"/>
      <c r="D147" s="31" t="s">
        <v>677</v>
      </c>
      <c r="E147" s="114">
        <v>20</v>
      </c>
      <c r="F147" s="114">
        <v>20</v>
      </c>
      <c r="G147" s="114">
        <v>20</v>
      </c>
      <c r="H147" s="79">
        <f t="shared" si="3"/>
        <v>1</v>
      </c>
      <c r="I147" s="79">
        <f t="shared" si="4"/>
        <v>1</v>
      </c>
      <c r="J147" s="2"/>
    </row>
    <row r="148" spans="1:10" ht="43.5" customHeight="1">
      <c r="A148" s="31">
        <v>11</v>
      </c>
      <c r="B148" s="187" t="s">
        <v>635</v>
      </c>
      <c r="C148" s="166"/>
      <c r="D148" s="166"/>
      <c r="E148" s="166"/>
      <c r="F148" s="166"/>
      <c r="G148" s="166"/>
      <c r="H148" s="166"/>
      <c r="I148" s="166"/>
      <c r="J148" s="167"/>
    </row>
    <row r="149" spans="1:10" ht="101.25">
      <c r="A149" s="31">
        <v>12</v>
      </c>
      <c r="B149" s="8" t="s">
        <v>151</v>
      </c>
      <c r="C149" s="31"/>
      <c r="D149" s="31" t="s">
        <v>677</v>
      </c>
      <c r="E149" s="113">
        <v>15</v>
      </c>
      <c r="F149" s="113">
        <v>15</v>
      </c>
      <c r="G149" s="113">
        <v>15</v>
      </c>
      <c r="H149" s="79">
        <f t="shared" si="3"/>
        <v>1</v>
      </c>
      <c r="I149" s="79">
        <f t="shared" si="4"/>
        <v>1</v>
      </c>
      <c r="J149" s="2"/>
    </row>
    <row r="150" spans="1:10" ht="22.5">
      <c r="A150" s="31">
        <v>13</v>
      </c>
      <c r="B150" s="8" t="s">
        <v>636</v>
      </c>
      <c r="C150" s="31"/>
      <c r="D150" s="31" t="s">
        <v>677</v>
      </c>
      <c r="E150" s="113">
        <v>86</v>
      </c>
      <c r="F150" s="113">
        <v>86</v>
      </c>
      <c r="G150" s="113">
        <v>86</v>
      </c>
      <c r="H150" s="79">
        <f t="shared" si="3"/>
        <v>1</v>
      </c>
      <c r="I150" s="79">
        <f t="shared" si="4"/>
        <v>1</v>
      </c>
      <c r="J150" s="2"/>
    </row>
    <row r="151" spans="1:10" ht="28.5" customHeight="1">
      <c r="A151" s="31">
        <v>14</v>
      </c>
      <c r="B151" s="187" t="s">
        <v>637</v>
      </c>
      <c r="C151" s="166"/>
      <c r="D151" s="166"/>
      <c r="E151" s="166"/>
      <c r="F151" s="166"/>
      <c r="G151" s="166"/>
      <c r="H151" s="166"/>
      <c r="I151" s="166"/>
      <c r="J151" s="167"/>
    </row>
    <row r="152" spans="1:10" ht="225.75" customHeight="1">
      <c r="A152" s="31">
        <v>15</v>
      </c>
      <c r="B152" s="8" t="s">
        <v>66</v>
      </c>
      <c r="C152" s="31" t="s">
        <v>638</v>
      </c>
      <c r="D152" s="31" t="s">
        <v>677</v>
      </c>
      <c r="E152" s="113">
        <v>52</v>
      </c>
      <c r="F152" s="113">
        <v>52</v>
      </c>
      <c r="G152" s="113">
        <v>52</v>
      </c>
      <c r="H152" s="79">
        <f t="shared" si="3"/>
        <v>1</v>
      </c>
      <c r="I152" s="79">
        <f t="shared" si="4"/>
        <v>1</v>
      </c>
      <c r="J152" s="2"/>
    </row>
    <row r="153" spans="1:10" ht="22.5">
      <c r="A153" s="31">
        <v>16</v>
      </c>
      <c r="B153" s="8" t="s">
        <v>492</v>
      </c>
      <c r="C153" s="31"/>
      <c r="D153" s="31" t="s">
        <v>677</v>
      </c>
      <c r="E153" s="113">
        <v>65</v>
      </c>
      <c r="F153" s="113">
        <v>65</v>
      </c>
      <c r="G153" s="113">
        <v>65</v>
      </c>
      <c r="H153" s="79">
        <f t="shared" si="3"/>
        <v>1</v>
      </c>
      <c r="I153" s="79">
        <f t="shared" si="4"/>
        <v>1</v>
      </c>
      <c r="J153" s="2"/>
    </row>
    <row r="154" spans="1:10" ht="23.25" customHeight="1">
      <c r="A154" s="31">
        <v>17</v>
      </c>
      <c r="B154" s="187" t="s">
        <v>421</v>
      </c>
      <c r="C154" s="166"/>
      <c r="D154" s="166"/>
      <c r="E154" s="166"/>
      <c r="F154" s="166"/>
      <c r="G154" s="166"/>
      <c r="H154" s="166"/>
      <c r="I154" s="166"/>
      <c r="J154" s="167"/>
    </row>
    <row r="155" spans="1:10" ht="81">
      <c r="A155" s="31">
        <v>18</v>
      </c>
      <c r="B155" s="8" t="s">
        <v>639</v>
      </c>
      <c r="C155" s="31"/>
      <c r="D155" s="31" t="s">
        <v>102</v>
      </c>
      <c r="E155" s="99">
        <v>330</v>
      </c>
      <c r="F155" s="99">
        <v>330</v>
      </c>
      <c r="G155" s="100">
        <v>330</v>
      </c>
      <c r="H155" s="79">
        <f t="shared" si="3"/>
        <v>1</v>
      </c>
      <c r="I155" s="79">
        <f>G155/F155</f>
        <v>1</v>
      </c>
      <c r="J155" s="2"/>
    </row>
    <row r="156" spans="1:10" ht="60.75">
      <c r="A156" s="31">
        <v>19</v>
      </c>
      <c r="B156" s="8" t="s">
        <v>239</v>
      </c>
      <c r="C156" s="31"/>
      <c r="D156" s="31" t="s">
        <v>240</v>
      </c>
      <c r="E156" s="99">
        <v>9462</v>
      </c>
      <c r="F156" s="100">
        <v>4731</v>
      </c>
      <c r="G156" s="100">
        <v>4922</v>
      </c>
      <c r="H156" s="79">
        <f t="shared" si="3"/>
        <v>0.5201860071866413</v>
      </c>
      <c r="I156" s="79">
        <f aca="true" t="shared" si="5" ref="I156:I161">G156/F156</f>
        <v>1.0403720143732826</v>
      </c>
      <c r="J156" s="2"/>
    </row>
    <row r="157" spans="1:10" ht="81">
      <c r="A157" s="31">
        <v>20</v>
      </c>
      <c r="B157" s="8" t="s">
        <v>631</v>
      </c>
      <c r="C157" s="31"/>
      <c r="D157" s="53" t="s">
        <v>575</v>
      </c>
      <c r="E157" s="100">
        <v>21363.64</v>
      </c>
      <c r="F157" s="100">
        <v>12140</v>
      </c>
      <c r="G157" s="100">
        <v>12140</v>
      </c>
      <c r="H157" s="79">
        <f t="shared" si="3"/>
        <v>0.568255222424643</v>
      </c>
      <c r="I157" s="79">
        <f t="shared" si="5"/>
        <v>1</v>
      </c>
      <c r="J157" s="2"/>
    </row>
    <row r="158" spans="1:10" ht="162">
      <c r="A158" s="31">
        <v>21</v>
      </c>
      <c r="B158" s="8" t="s">
        <v>67</v>
      </c>
      <c r="C158" s="31"/>
      <c r="D158" s="31" t="s">
        <v>240</v>
      </c>
      <c r="E158" s="100">
        <v>173</v>
      </c>
      <c r="F158" s="100">
        <f>6+84+4+12</f>
        <v>106</v>
      </c>
      <c r="G158" s="100">
        <f>6+70+3+12</f>
        <v>91</v>
      </c>
      <c r="H158" s="79">
        <f t="shared" si="3"/>
        <v>0.5260115606936416</v>
      </c>
      <c r="I158" s="79">
        <f t="shared" si="5"/>
        <v>0.8584905660377359</v>
      </c>
      <c r="J158" s="2" t="s">
        <v>337</v>
      </c>
    </row>
    <row r="159" spans="1:10" ht="60.75">
      <c r="A159" s="31">
        <v>22</v>
      </c>
      <c r="B159" s="8" t="s">
        <v>632</v>
      </c>
      <c r="C159" s="31"/>
      <c r="D159" s="31" t="s">
        <v>633</v>
      </c>
      <c r="E159" s="100">
        <v>19248</v>
      </c>
      <c r="F159" s="100">
        <f>7305+2792</f>
        <v>10097</v>
      </c>
      <c r="G159" s="100">
        <f>7357+3061</f>
        <v>10418</v>
      </c>
      <c r="H159" s="79">
        <f t="shared" si="3"/>
        <v>0.5412510390689942</v>
      </c>
      <c r="I159" s="79">
        <f t="shared" si="5"/>
        <v>1.0317916212736455</v>
      </c>
      <c r="J159" s="2"/>
    </row>
    <row r="160" spans="1:10" ht="40.5">
      <c r="A160" s="31">
        <v>23</v>
      </c>
      <c r="B160" s="8" t="s">
        <v>634</v>
      </c>
      <c r="C160" s="31"/>
      <c r="D160" s="31" t="s">
        <v>240</v>
      </c>
      <c r="E160" s="100">
        <v>2</v>
      </c>
      <c r="F160" s="100">
        <v>1</v>
      </c>
      <c r="G160" s="100">
        <v>1</v>
      </c>
      <c r="H160" s="79">
        <f t="shared" si="3"/>
        <v>0.5</v>
      </c>
      <c r="I160" s="79">
        <f t="shared" si="5"/>
        <v>1</v>
      </c>
      <c r="J160" s="2"/>
    </row>
    <row r="161" spans="1:10" ht="101.25">
      <c r="A161" s="31">
        <v>24</v>
      </c>
      <c r="B161" s="8" t="s">
        <v>724</v>
      </c>
      <c r="C161" s="31"/>
      <c r="D161" s="31" t="s">
        <v>240</v>
      </c>
      <c r="E161" s="100">
        <v>111</v>
      </c>
      <c r="F161" s="100">
        <f>3+9+9+12+25</f>
        <v>58</v>
      </c>
      <c r="G161" s="100">
        <f>2+8+9+12+25</f>
        <v>56</v>
      </c>
      <c r="H161" s="79">
        <f t="shared" si="3"/>
        <v>0.5045045045045045</v>
      </c>
      <c r="I161" s="79">
        <f t="shared" si="5"/>
        <v>0.9655172413793104</v>
      </c>
      <c r="J161" s="2" t="s">
        <v>338</v>
      </c>
    </row>
    <row r="162" spans="1:10" ht="45" customHeight="1">
      <c r="A162" s="31">
        <v>25</v>
      </c>
      <c r="B162" s="175" t="s">
        <v>76</v>
      </c>
      <c r="C162" s="166"/>
      <c r="D162" s="166"/>
      <c r="E162" s="166"/>
      <c r="F162" s="166"/>
      <c r="G162" s="166"/>
      <c r="H162" s="166"/>
      <c r="I162" s="166"/>
      <c r="J162" s="167"/>
    </row>
    <row r="163" spans="1:10" ht="41.25" customHeight="1">
      <c r="A163" s="31">
        <v>26</v>
      </c>
      <c r="B163" s="175" t="s">
        <v>420</v>
      </c>
      <c r="C163" s="166"/>
      <c r="D163" s="166"/>
      <c r="E163" s="166"/>
      <c r="F163" s="166"/>
      <c r="G163" s="166"/>
      <c r="H163" s="166"/>
      <c r="I163" s="166"/>
      <c r="J163" s="167"/>
    </row>
    <row r="164" spans="1:10" ht="101.25">
      <c r="A164" s="31">
        <v>27</v>
      </c>
      <c r="B164" s="8" t="s">
        <v>339</v>
      </c>
      <c r="C164" s="30"/>
      <c r="D164" s="31" t="s">
        <v>102</v>
      </c>
      <c r="E164" s="100">
        <v>1005</v>
      </c>
      <c r="F164" s="100">
        <v>1005</v>
      </c>
      <c r="G164" s="100">
        <v>1005</v>
      </c>
      <c r="H164" s="79">
        <f aca="true" t="shared" si="6" ref="H164:H221">G164/E164</f>
        <v>1</v>
      </c>
      <c r="I164" s="79">
        <f>G164/G164</f>
        <v>1</v>
      </c>
      <c r="J164" s="2"/>
    </row>
    <row r="165" spans="1:10" ht="22.5">
      <c r="A165" s="31">
        <v>28</v>
      </c>
      <c r="B165" s="8"/>
      <c r="C165" s="30"/>
      <c r="D165" s="31" t="s">
        <v>677</v>
      </c>
      <c r="E165" s="75">
        <v>75.28</v>
      </c>
      <c r="F165" s="75">
        <v>75.28</v>
      </c>
      <c r="G165" s="75">
        <v>75.28</v>
      </c>
      <c r="H165" s="79">
        <f t="shared" si="6"/>
        <v>1</v>
      </c>
      <c r="I165" s="79">
        <f>G165/G165</f>
        <v>1</v>
      </c>
      <c r="J165" s="2"/>
    </row>
    <row r="166" spans="1:10" ht="126" customHeight="1">
      <c r="A166" s="31">
        <v>29</v>
      </c>
      <c r="B166" s="8" t="s">
        <v>340</v>
      </c>
      <c r="C166" s="31"/>
      <c r="D166" s="31" t="s">
        <v>678</v>
      </c>
      <c r="E166" s="100">
        <v>1</v>
      </c>
      <c r="F166" s="100">
        <v>1</v>
      </c>
      <c r="G166" s="100">
        <v>1</v>
      </c>
      <c r="H166" s="79">
        <f t="shared" si="6"/>
        <v>1</v>
      </c>
      <c r="I166" s="79">
        <f>G166/G166</f>
        <v>1</v>
      </c>
      <c r="J166" s="2"/>
    </row>
    <row r="167" spans="1:10" ht="22.5" customHeight="1">
      <c r="A167" s="31">
        <v>30</v>
      </c>
      <c r="B167" s="186" t="s">
        <v>77</v>
      </c>
      <c r="C167" s="166"/>
      <c r="D167" s="166"/>
      <c r="E167" s="166"/>
      <c r="F167" s="166"/>
      <c r="G167" s="166"/>
      <c r="H167" s="166"/>
      <c r="I167" s="166"/>
      <c r="J167" s="167"/>
    </row>
    <row r="168" spans="1:10" ht="24.75" customHeight="1">
      <c r="A168" s="31">
        <v>31</v>
      </c>
      <c r="B168" s="175" t="s">
        <v>725</v>
      </c>
      <c r="C168" s="166"/>
      <c r="D168" s="166"/>
      <c r="E168" s="166"/>
      <c r="F168" s="166"/>
      <c r="G168" s="166"/>
      <c r="H168" s="166"/>
      <c r="I168" s="166"/>
      <c r="J168" s="167"/>
    </row>
    <row r="169" spans="1:10" ht="41.25" customHeight="1">
      <c r="A169" s="31">
        <v>32</v>
      </c>
      <c r="B169" s="175" t="s">
        <v>726</v>
      </c>
      <c r="C169" s="166"/>
      <c r="D169" s="166"/>
      <c r="E169" s="166"/>
      <c r="F169" s="166"/>
      <c r="G169" s="166"/>
      <c r="H169" s="166"/>
      <c r="I169" s="166"/>
      <c r="J169" s="167"/>
    </row>
    <row r="170" spans="1:10" ht="85.5" customHeight="1">
      <c r="A170" s="31">
        <v>33</v>
      </c>
      <c r="B170" s="8" t="s">
        <v>341</v>
      </c>
      <c r="C170" s="31"/>
      <c r="D170" s="31" t="s">
        <v>677</v>
      </c>
      <c r="E170" s="114">
        <v>41.5</v>
      </c>
      <c r="F170" s="114">
        <v>41.5</v>
      </c>
      <c r="G170" s="114">
        <v>41.5</v>
      </c>
      <c r="H170" s="79">
        <f t="shared" si="6"/>
        <v>1</v>
      </c>
      <c r="I170" s="79">
        <f>G170/G170</f>
        <v>1</v>
      </c>
      <c r="J170" s="2"/>
    </row>
    <row r="171" spans="1:10" ht="101.25">
      <c r="A171" s="31">
        <v>34</v>
      </c>
      <c r="B171" s="8" t="s">
        <v>486</v>
      </c>
      <c r="C171" s="31"/>
      <c r="D171" s="31" t="s">
        <v>240</v>
      </c>
      <c r="E171" s="100">
        <v>3</v>
      </c>
      <c r="F171" s="100">
        <v>3</v>
      </c>
      <c r="G171" s="100">
        <v>3</v>
      </c>
      <c r="H171" s="79">
        <f t="shared" si="6"/>
        <v>1</v>
      </c>
      <c r="I171" s="79">
        <f>G171/G171</f>
        <v>1</v>
      </c>
      <c r="J171" s="2"/>
    </row>
    <row r="172" spans="1:10" ht="81">
      <c r="A172" s="31">
        <v>35</v>
      </c>
      <c r="B172" s="9" t="s">
        <v>487</v>
      </c>
      <c r="C172" s="31" t="s">
        <v>638</v>
      </c>
      <c r="D172" s="31" t="s">
        <v>678</v>
      </c>
      <c r="E172" s="100">
        <v>1</v>
      </c>
      <c r="F172" s="100">
        <v>1</v>
      </c>
      <c r="G172" s="100">
        <v>1</v>
      </c>
      <c r="H172" s="79">
        <f t="shared" si="6"/>
        <v>1</v>
      </c>
      <c r="I172" s="79">
        <f>G172/G172</f>
        <v>1</v>
      </c>
      <c r="J172" s="2"/>
    </row>
    <row r="173" spans="1:10" ht="60.75">
      <c r="A173" s="31">
        <v>36</v>
      </c>
      <c r="B173" s="9" t="s">
        <v>488</v>
      </c>
      <c r="C173" s="31"/>
      <c r="D173" s="31" t="s">
        <v>240</v>
      </c>
      <c r="E173" s="100">
        <v>3</v>
      </c>
      <c r="F173" s="100">
        <v>3</v>
      </c>
      <c r="G173" s="100">
        <v>3</v>
      </c>
      <c r="H173" s="79">
        <f t="shared" si="6"/>
        <v>1</v>
      </c>
      <c r="I173" s="79">
        <f>G173/G173</f>
        <v>1</v>
      </c>
      <c r="J173" s="2"/>
    </row>
    <row r="174" spans="1:10" ht="60.75">
      <c r="A174" s="31">
        <v>37</v>
      </c>
      <c r="B174" s="9" t="s">
        <v>147</v>
      </c>
      <c r="C174" s="31"/>
      <c r="D174" s="31" t="s">
        <v>678</v>
      </c>
      <c r="E174" s="100">
        <v>2</v>
      </c>
      <c r="F174" s="100">
        <v>2</v>
      </c>
      <c r="G174" s="100">
        <v>2</v>
      </c>
      <c r="H174" s="79">
        <f t="shared" si="6"/>
        <v>1</v>
      </c>
      <c r="I174" s="79">
        <f>G174/G174</f>
        <v>1</v>
      </c>
      <c r="J174" s="2"/>
    </row>
    <row r="175" spans="1:10" ht="126" customHeight="1">
      <c r="A175" s="31">
        <v>38</v>
      </c>
      <c r="B175" s="9" t="s">
        <v>172</v>
      </c>
      <c r="C175" s="31"/>
      <c r="D175" s="31" t="s">
        <v>240</v>
      </c>
      <c r="E175" s="100">
        <v>1</v>
      </c>
      <c r="F175" s="100">
        <v>0</v>
      </c>
      <c r="G175" s="100">
        <v>0</v>
      </c>
      <c r="H175" s="79">
        <f t="shared" si="6"/>
        <v>0</v>
      </c>
      <c r="I175" s="79"/>
      <c r="J175" s="2"/>
    </row>
    <row r="176" spans="1:10" ht="22.5">
      <c r="A176" s="30"/>
      <c r="B176" s="42" t="s">
        <v>90</v>
      </c>
      <c r="C176" s="52"/>
      <c r="D176" s="30"/>
      <c r="E176" s="77"/>
      <c r="F176" s="77"/>
      <c r="G176" s="77"/>
      <c r="H176" s="93">
        <f>AVERAGE(H141:H175)</f>
        <v>0.857785493847349</v>
      </c>
      <c r="I176" s="93">
        <f>AVERAGE(I141:I175)</f>
        <v>0.996006593963999</v>
      </c>
      <c r="J176" s="3"/>
    </row>
    <row r="177" spans="1:10" ht="11.25" customHeight="1">
      <c r="A177" s="30"/>
      <c r="B177" s="9"/>
      <c r="C177" s="30"/>
      <c r="D177" s="30"/>
      <c r="E177" s="77"/>
      <c r="F177" s="77"/>
      <c r="G177" s="77"/>
      <c r="H177" s="79"/>
      <c r="I177" s="79"/>
      <c r="J177" s="3"/>
    </row>
    <row r="178" spans="1:10" ht="25.5" customHeight="1">
      <c r="A178" s="159" t="s">
        <v>548</v>
      </c>
      <c r="B178" s="160"/>
      <c r="C178" s="160"/>
      <c r="D178" s="160"/>
      <c r="E178" s="160"/>
      <c r="F178" s="160"/>
      <c r="G178" s="160"/>
      <c r="H178" s="160"/>
      <c r="I178" s="160"/>
      <c r="J178" s="161"/>
    </row>
    <row r="179" spans="1:10" ht="24.75" customHeight="1">
      <c r="A179" s="30">
        <v>1</v>
      </c>
      <c r="B179" s="173" t="s">
        <v>78</v>
      </c>
      <c r="C179" s="166"/>
      <c r="D179" s="166"/>
      <c r="E179" s="166"/>
      <c r="F179" s="166"/>
      <c r="G179" s="166"/>
      <c r="H179" s="166"/>
      <c r="I179" s="166"/>
      <c r="J179" s="167"/>
    </row>
    <row r="180" spans="1:10" ht="25.5" customHeight="1">
      <c r="A180" s="30">
        <v>2</v>
      </c>
      <c r="B180" s="174" t="s">
        <v>380</v>
      </c>
      <c r="C180" s="166"/>
      <c r="D180" s="166"/>
      <c r="E180" s="166"/>
      <c r="F180" s="166"/>
      <c r="G180" s="166"/>
      <c r="H180" s="166"/>
      <c r="I180" s="166"/>
      <c r="J180" s="167"/>
    </row>
    <row r="181" spans="1:10" ht="20.25" customHeight="1">
      <c r="A181" s="30">
        <v>3</v>
      </c>
      <c r="B181" s="174" t="s">
        <v>99</v>
      </c>
      <c r="C181" s="166"/>
      <c r="D181" s="166"/>
      <c r="E181" s="166"/>
      <c r="F181" s="166"/>
      <c r="G181" s="166"/>
      <c r="H181" s="166"/>
      <c r="I181" s="166"/>
      <c r="J181" s="167"/>
    </row>
    <row r="182" spans="1:10" ht="72">
      <c r="A182" s="30">
        <v>4</v>
      </c>
      <c r="B182" s="9" t="s">
        <v>286</v>
      </c>
      <c r="C182" s="30"/>
      <c r="D182" s="30" t="s">
        <v>273</v>
      </c>
      <c r="E182" s="101">
        <v>236</v>
      </c>
      <c r="F182" s="101">
        <v>26</v>
      </c>
      <c r="G182" s="101">
        <v>26</v>
      </c>
      <c r="H182" s="79">
        <f t="shared" si="6"/>
        <v>0.11016949152542373</v>
      </c>
      <c r="I182" s="79">
        <f aca="true" t="shared" si="7" ref="I182:I188">G182/G182</f>
        <v>1</v>
      </c>
      <c r="J182" s="3" t="s">
        <v>248</v>
      </c>
    </row>
    <row r="183" spans="1:10" ht="101.25">
      <c r="A183" s="30">
        <v>5</v>
      </c>
      <c r="B183" s="9" t="s">
        <v>287</v>
      </c>
      <c r="C183" s="30"/>
      <c r="D183" s="30" t="s">
        <v>274</v>
      </c>
      <c r="E183" s="115">
        <v>2.4</v>
      </c>
      <c r="F183" s="115">
        <v>2.4</v>
      </c>
      <c r="G183" s="115">
        <v>2.4</v>
      </c>
      <c r="H183" s="79">
        <f t="shared" si="6"/>
        <v>1</v>
      </c>
      <c r="I183" s="79">
        <f t="shared" si="7"/>
        <v>1</v>
      </c>
      <c r="J183" s="36"/>
    </row>
    <row r="184" spans="1:10" ht="148.5" customHeight="1">
      <c r="A184" s="30">
        <v>6</v>
      </c>
      <c r="B184" s="9" t="s">
        <v>360</v>
      </c>
      <c r="C184" s="30"/>
      <c r="D184" s="30" t="s">
        <v>274</v>
      </c>
      <c r="E184" s="115">
        <v>6.4</v>
      </c>
      <c r="F184" s="115">
        <v>5.2</v>
      </c>
      <c r="G184" s="115">
        <v>5.2</v>
      </c>
      <c r="H184" s="79">
        <f t="shared" si="6"/>
        <v>0.8125</v>
      </c>
      <c r="I184" s="79">
        <f t="shared" si="7"/>
        <v>1</v>
      </c>
      <c r="J184" s="2" t="s">
        <v>704</v>
      </c>
    </row>
    <row r="185" spans="1:10" ht="60.75">
      <c r="A185" s="30">
        <v>7</v>
      </c>
      <c r="B185" s="9" t="s">
        <v>617</v>
      </c>
      <c r="C185" s="30"/>
      <c r="D185" s="30" t="s">
        <v>155</v>
      </c>
      <c r="E185" s="101">
        <v>24</v>
      </c>
      <c r="F185" s="101">
        <v>10</v>
      </c>
      <c r="G185" s="101">
        <v>10</v>
      </c>
      <c r="H185" s="79">
        <f t="shared" si="6"/>
        <v>0.4166666666666667</v>
      </c>
      <c r="I185" s="79">
        <f t="shared" si="7"/>
        <v>1</v>
      </c>
      <c r="J185" s="3" t="s">
        <v>806</v>
      </c>
    </row>
    <row r="186" spans="1:10" ht="101.25">
      <c r="A186" s="30">
        <v>8</v>
      </c>
      <c r="B186" s="9" t="s">
        <v>618</v>
      </c>
      <c r="C186" s="30"/>
      <c r="D186" s="30" t="s">
        <v>274</v>
      </c>
      <c r="E186" s="115">
        <v>41</v>
      </c>
      <c r="F186" s="115">
        <v>25.2</v>
      </c>
      <c r="G186" s="115">
        <v>25.2</v>
      </c>
      <c r="H186" s="79">
        <f t="shared" si="6"/>
        <v>0.6146341463414634</v>
      </c>
      <c r="I186" s="79">
        <f t="shared" si="7"/>
        <v>1</v>
      </c>
      <c r="J186" s="3" t="s">
        <v>806</v>
      </c>
    </row>
    <row r="187" spans="1:10" ht="121.5">
      <c r="A187" s="30">
        <v>9</v>
      </c>
      <c r="B187" s="9" t="s">
        <v>619</v>
      </c>
      <c r="C187" s="30"/>
      <c r="D187" s="30" t="s">
        <v>274</v>
      </c>
      <c r="E187" s="115">
        <v>41</v>
      </c>
      <c r="F187" s="115">
        <v>25.5</v>
      </c>
      <c r="G187" s="115">
        <v>25.5</v>
      </c>
      <c r="H187" s="79">
        <f t="shared" si="6"/>
        <v>0.6219512195121951</v>
      </c>
      <c r="I187" s="79">
        <f t="shared" si="7"/>
        <v>1</v>
      </c>
      <c r="J187" s="3" t="s">
        <v>806</v>
      </c>
    </row>
    <row r="188" spans="1:10" ht="40.5">
      <c r="A188" s="30">
        <v>10</v>
      </c>
      <c r="B188" s="9" t="s">
        <v>620</v>
      </c>
      <c r="C188" s="30"/>
      <c r="D188" s="30" t="s">
        <v>155</v>
      </c>
      <c r="E188" s="101">
        <v>720</v>
      </c>
      <c r="F188" s="100">
        <v>400</v>
      </c>
      <c r="G188" s="100">
        <v>400</v>
      </c>
      <c r="H188" s="79">
        <f t="shared" si="6"/>
        <v>0.5555555555555556</v>
      </c>
      <c r="I188" s="79">
        <f t="shared" si="7"/>
        <v>1</v>
      </c>
      <c r="J188" s="23"/>
    </row>
    <row r="189" spans="1:10" ht="21" customHeight="1">
      <c r="A189" s="30">
        <v>11</v>
      </c>
      <c r="B189" s="173" t="s">
        <v>79</v>
      </c>
      <c r="C189" s="166"/>
      <c r="D189" s="166"/>
      <c r="E189" s="166"/>
      <c r="F189" s="166"/>
      <c r="G189" s="166"/>
      <c r="H189" s="166"/>
      <c r="I189" s="166"/>
      <c r="J189" s="167"/>
    </row>
    <row r="190" spans="1:10" ht="23.25" customHeight="1">
      <c r="A190" s="30">
        <v>12</v>
      </c>
      <c r="B190" s="174" t="s">
        <v>263</v>
      </c>
      <c r="C190" s="166"/>
      <c r="D190" s="166"/>
      <c r="E190" s="166"/>
      <c r="F190" s="166"/>
      <c r="G190" s="166"/>
      <c r="H190" s="166"/>
      <c r="I190" s="166"/>
      <c r="J190" s="167"/>
    </row>
    <row r="191" spans="1:10" ht="39.75" customHeight="1">
      <c r="A191" s="30">
        <v>13</v>
      </c>
      <c r="B191" s="174" t="s">
        <v>264</v>
      </c>
      <c r="C191" s="166"/>
      <c r="D191" s="166"/>
      <c r="E191" s="166"/>
      <c r="F191" s="166"/>
      <c r="G191" s="166"/>
      <c r="H191" s="166"/>
      <c r="I191" s="166"/>
      <c r="J191" s="167"/>
    </row>
    <row r="192" spans="1:10" ht="60.75">
      <c r="A192" s="30">
        <v>14</v>
      </c>
      <c r="B192" s="9" t="s">
        <v>350</v>
      </c>
      <c r="C192" s="30"/>
      <c r="D192" s="30" t="s">
        <v>274</v>
      </c>
      <c r="E192" s="115">
        <v>26</v>
      </c>
      <c r="F192" s="116">
        <v>26</v>
      </c>
      <c r="G192" s="116">
        <v>26</v>
      </c>
      <c r="H192" s="79">
        <f t="shared" si="6"/>
        <v>1</v>
      </c>
      <c r="I192" s="79">
        <f>G192/G192</f>
        <v>1</v>
      </c>
      <c r="J192" s="3"/>
    </row>
    <row r="193" spans="1:10" ht="81">
      <c r="A193" s="30">
        <v>15</v>
      </c>
      <c r="B193" s="9" t="s">
        <v>351</v>
      </c>
      <c r="C193" s="30"/>
      <c r="D193" s="30" t="s">
        <v>274</v>
      </c>
      <c r="E193" s="77">
        <v>38</v>
      </c>
      <c r="F193" s="75">
        <f>1136/3650*100</f>
        <v>31.123287671232873</v>
      </c>
      <c r="G193" s="75">
        <f>1136/3650*100</f>
        <v>31.123287671232873</v>
      </c>
      <c r="H193" s="79">
        <f t="shared" si="6"/>
        <v>0.8190338860850757</v>
      </c>
      <c r="I193" s="79">
        <f>G193/G193</f>
        <v>1</v>
      </c>
      <c r="J193" s="23"/>
    </row>
    <row r="194" spans="1:10" ht="81">
      <c r="A194" s="30">
        <v>16</v>
      </c>
      <c r="B194" s="9" t="s">
        <v>573</v>
      </c>
      <c r="C194" s="30"/>
      <c r="D194" s="30" t="s">
        <v>274</v>
      </c>
      <c r="E194" s="115">
        <v>31</v>
      </c>
      <c r="F194" s="116">
        <v>23.6</v>
      </c>
      <c r="G194" s="116">
        <v>23.6</v>
      </c>
      <c r="H194" s="79">
        <f t="shared" si="6"/>
        <v>0.7612903225806452</v>
      </c>
      <c r="I194" s="79">
        <f>G194/G194</f>
        <v>1</v>
      </c>
      <c r="J194" s="23"/>
    </row>
    <row r="195" spans="1:10" ht="60.75">
      <c r="A195" s="30">
        <v>17</v>
      </c>
      <c r="B195" s="9" t="s">
        <v>686</v>
      </c>
      <c r="C195" s="30"/>
      <c r="D195" s="30" t="s">
        <v>155</v>
      </c>
      <c r="E195" s="101">
        <v>125</v>
      </c>
      <c r="F195" s="111">
        <v>90</v>
      </c>
      <c r="G195" s="111">
        <v>90</v>
      </c>
      <c r="H195" s="79">
        <f t="shared" si="6"/>
        <v>0.72</v>
      </c>
      <c r="I195" s="79">
        <f>G195/G195</f>
        <v>1</v>
      </c>
      <c r="J195" s="3" t="s">
        <v>806</v>
      </c>
    </row>
    <row r="196" spans="1:10" ht="28.5" customHeight="1">
      <c r="A196" s="30">
        <v>18</v>
      </c>
      <c r="B196" s="173" t="s">
        <v>80</v>
      </c>
      <c r="C196" s="166"/>
      <c r="D196" s="166"/>
      <c r="E196" s="166"/>
      <c r="F196" s="166"/>
      <c r="G196" s="166"/>
      <c r="H196" s="166"/>
      <c r="I196" s="166"/>
      <c r="J196" s="167"/>
    </row>
    <row r="197" spans="1:10" ht="22.5" customHeight="1">
      <c r="A197" s="30">
        <v>19</v>
      </c>
      <c r="B197" s="174" t="s">
        <v>265</v>
      </c>
      <c r="C197" s="166"/>
      <c r="D197" s="166"/>
      <c r="E197" s="166"/>
      <c r="F197" s="166"/>
      <c r="G197" s="166"/>
      <c r="H197" s="166"/>
      <c r="I197" s="166"/>
      <c r="J197" s="167"/>
    </row>
    <row r="198" spans="1:10" ht="41.25" customHeight="1">
      <c r="A198" s="30">
        <v>20</v>
      </c>
      <c r="B198" s="174" t="s">
        <v>266</v>
      </c>
      <c r="C198" s="166"/>
      <c r="D198" s="166"/>
      <c r="E198" s="166"/>
      <c r="F198" s="166"/>
      <c r="G198" s="166"/>
      <c r="H198" s="166"/>
      <c r="I198" s="166"/>
      <c r="J198" s="167"/>
    </row>
    <row r="199" spans="1:10" ht="180.75" customHeight="1">
      <c r="A199" s="30">
        <v>21</v>
      </c>
      <c r="B199" s="9" t="s">
        <v>621</v>
      </c>
      <c r="C199" s="30"/>
      <c r="D199" s="30" t="s">
        <v>155</v>
      </c>
      <c r="E199" s="101">
        <v>3</v>
      </c>
      <c r="F199" s="101">
        <v>2</v>
      </c>
      <c r="G199" s="101">
        <v>2</v>
      </c>
      <c r="H199" s="79">
        <f t="shared" si="6"/>
        <v>0.6666666666666666</v>
      </c>
      <c r="I199" s="79">
        <f>G199/G199</f>
        <v>1</v>
      </c>
      <c r="J199" s="2" t="s">
        <v>807</v>
      </c>
    </row>
    <row r="200" spans="1:10" ht="129.75" customHeight="1">
      <c r="A200" s="30">
        <v>22</v>
      </c>
      <c r="B200" s="9" t="s">
        <v>622</v>
      </c>
      <c r="C200" s="30"/>
      <c r="D200" s="30" t="s">
        <v>155</v>
      </c>
      <c r="E200" s="101">
        <v>2</v>
      </c>
      <c r="F200" s="101">
        <v>1</v>
      </c>
      <c r="G200" s="101">
        <v>1</v>
      </c>
      <c r="H200" s="79">
        <f t="shared" si="6"/>
        <v>0.5</v>
      </c>
      <c r="I200" s="79">
        <f>G200/G200</f>
        <v>1</v>
      </c>
      <c r="J200" s="3" t="s">
        <v>808</v>
      </c>
    </row>
    <row r="201" spans="1:10" ht="22.5">
      <c r="A201" s="30"/>
      <c r="B201" s="42" t="s">
        <v>90</v>
      </c>
      <c r="C201" s="30"/>
      <c r="D201" s="30"/>
      <c r="E201" s="77"/>
      <c r="F201" s="77"/>
      <c r="G201" s="77"/>
      <c r="H201" s="93">
        <f>AVERAGE(H182:H200)</f>
        <v>0.6614206119179763</v>
      </c>
      <c r="I201" s="93">
        <f>AVERAGE(I182:I200)</f>
        <v>1</v>
      </c>
      <c r="J201" s="3"/>
    </row>
    <row r="202" spans="1:10" ht="15" customHeight="1">
      <c r="A202" s="30"/>
      <c r="B202" s="9"/>
      <c r="C202" s="30"/>
      <c r="D202" s="30"/>
      <c r="E202" s="77"/>
      <c r="F202" s="77"/>
      <c r="G202" s="77"/>
      <c r="H202" s="79"/>
      <c r="I202" s="79"/>
      <c r="J202" s="3"/>
    </row>
    <row r="203" spans="1:10" ht="26.25" customHeight="1">
      <c r="A203" s="159" t="s">
        <v>549</v>
      </c>
      <c r="B203" s="160"/>
      <c r="C203" s="160"/>
      <c r="D203" s="160"/>
      <c r="E203" s="160"/>
      <c r="F203" s="160"/>
      <c r="G203" s="160"/>
      <c r="H203" s="160"/>
      <c r="I203" s="160"/>
      <c r="J203" s="161"/>
    </row>
    <row r="204" spans="1:10" ht="26.25" customHeight="1">
      <c r="A204" s="31">
        <v>1</v>
      </c>
      <c r="B204" s="173" t="s">
        <v>81</v>
      </c>
      <c r="C204" s="166"/>
      <c r="D204" s="166"/>
      <c r="E204" s="166"/>
      <c r="F204" s="166"/>
      <c r="G204" s="166"/>
      <c r="H204" s="166"/>
      <c r="I204" s="166"/>
      <c r="J204" s="167"/>
    </row>
    <row r="205" spans="1:10" ht="20.25" customHeight="1">
      <c r="A205" s="31">
        <v>2</v>
      </c>
      <c r="B205" s="174" t="s">
        <v>82</v>
      </c>
      <c r="C205" s="166"/>
      <c r="D205" s="166"/>
      <c r="E205" s="166"/>
      <c r="F205" s="166"/>
      <c r="G205" s="166"/>
      <c r="H205" s="166"/>
      <c r="I205" s="166"/>
      <c r="J205" s="167"/>
    </row>
    <row r="206" spans="1:10" ht="24.75" customHeight="1">
      <c r="A206" s="31">
        <v>3</v>
      </c>
      <c r="B206" s="174" t="s">
        <v>83</v>
      </c>
      <c r="C206" s="166"/>
      <c r="D206" s="166"/>
      <c r="E206" s="166"/>
      <c r="F206" s="166"/>
      <c r="G206" s="166"/>
      <c r="H206" s="166"/>
      <c r="I206" s="166"/>
      <c r="J206" s="167"/>
    </row>
    <row r="207" spans="1:10" ht="40.5">
      <c r="A207" s="31">
        <v>4</v>
      </c>
      <c r="B207" s="9" t="s">
        <v>228</v>
      </c>
      <c r="C207" s="54"/>
      <c r="D207" s="55" t="s">
        <v>155</v>
      </c>
      <c r="E207" s="101">
        <v>8</v>
      </c>
      <c r="F207" s="100">
        <v>0</v>
      </c>
      <c r="G207" s="100">
        <v>0</v>
      </c>
      <c r="H207" s="79">
        <f t="shared" si="6"/>
        <v>0</v>
      </c>
      <c r="I207" s="79"/>
      <c r="J207" s="3" t="s">
        <v>646</v>
      </c>
    </row>
    <row r="208" spans="1:10" ht="81">
      <c r="A208" s="31">
        <v>5</v>
      </c>
      <c r="B208" s="9" t="s">
        <v>229</v>
      </c>
      <c r="C208" s="54"/>
      <c r="D208" s="55" t="s">
        <v>271</v>
      </c>
      <c r="E208" s="114">
        <v>91</v>
      </c>
      <c r="F208" s="114">
        <f aca="true" t="shared" si="8" ref="F208:F215">E208</f>
        <v>91</v>
      </c>
      <c r="G208" s="114">
        <v>91</v>
      </c>
      <c r="H208" s="79">
        <f t="shared" si="6"/>
        <v>1</v>
      </c>
      <c r="I208" s="79">
        <f>G208/G208</f>
        <v>1</v>
      </c>
      <c r="J208" s="2" t="s">
        <v>702</v>
      </c>
    </row>
    <row r="209" spans="1:10" ht="72">
      <c r="A209" s="31">
        <v>6</v>
      </c>
      <c r="B209" s="9" t="s">
        <v>230</v>
      </c>
      <c r="C209" s="54"/>
      <c r="D209" s="55" t="s">
        <v>271</v>
      </c>
      <c r="E209" s="114">
        <v>14</v>
      </c>
      <c r="F209" s="114">
        <f t="shared" si="8"/>
        <v>14</v>
      </c>
      <c r="G209" s="114">
        <v>36.4</v>
      </c>
      <c r="H209" s="79">
        <f t="shared" si="6"/>
        <v>2.6</v>
      </c>
      <c r="I209" s="79">
        <f>G209/F209</f>
        <v>2.6</v>
      </c>
      <c r="J209" s="3" t="s">
        <v>701</v>
      </c>
    </row>
    <row r="210" spans="1:10" ht="167.25" customHeight="1">
      <c r="A210" s="31">
        <v>7</v>
      </c>
      <c r="B210" s="9" t="s">
        <v>231</v>
      </c>
      <c r="C210" s="54"/>
      <c r="D210" s="55" t="s">
        <v>271</v>
      </c>
      <c r="E210" s="114">
        <v>12</v>
      </c>
      <c r="F210" s="114">
        <f t="shared" si="8"/>
        <v>12</v>
      </c>
      <c r="G210" s="114">
        <v>9.1</v>
      </c>
      <c r="H210" s="79">
        <f t="shared" si="6"/>
        <v>0.7583333333333333</v>
      </c>
      <c r="I210" s="79">
        <f>G210/F210</f>
        <v>0.7583333333333333</v>
      </c>
      <c r="J210" s="3" t="s">
        <v>809</v>
      </c>
    </row>
    <row r="211" spans="1:10" ht="81">
      <c r="A211" s="31">
        <v>8</v>
      </c>
      <c r="B211" s="9" t="s">
        <v>232</v>
      </c>
      <c r="C211" s="54"/>
      <c r="D211" s="55" t="s">
        <v>155</v>
      </c>
      <c r="E211" s="100">
        <v>1</v>
      </c>
      <c r="F211" s="100">
        <f t="shared" si="8"/>
        <v>1</v>
      </c>
      <c r="G211" s="100">
        <v>1</v>
      </c>
      <c r="H211" s="79">
        <f t="shared" si="6"/>
        <v>1</v>
      </c>
      <c r="I211" s="79">
        <f>G211/G211</f>
        <v>1</v>
      </c>
      <c r="J211" s="3" t="s">
        <v>462</v>
      </c>
    </row>
    <row r="212" spans="1:10" ht="164.25" customHeight="1">
      <c r="A212" s="31">
        <v>9</v>
      </c>
      <c r="B212" s="8" t="s">
        <v>233</v>
      </c>
      <c r="C212" s="52"/>
      <c r="D212" s="55" t="s">
        <v>155</v>
      </c>
      <c r="E212" s="100">
        <v>15</v>
      </c>
      <c r="F212" s="100">
        <v>2</v>
      </c>
      <c r="G212" s="100">
        <v>0</v>
      </c>
      <c r="H212" s="79">
        <f t="shared" si="6"/>
        <v>0</v>
      </c>
      <c r="I212" s="79">
        <v>0</v>
      </c>
      <c r="J212" s="3" t="s">
        <v>226</v>
      </c>
    </row>
    <row r="213" spans="1:10" ht="130.5" customHeight="1">
      <c r="A213" s="31">
        <v>10</v>
      </c>
      <c r="B213" s="9" t="s">
        <v>234</v>
      </c>
      <c r="C213" s="54"/>
      <c r="D213" s="55" t="s">
        <v>155</v>
      </c>
      <c r="E213" s="100">
        <v>19</v>
      </c>
      <c r="F213" s="100">
        <v>10</v>
      </c>
      <c r="G213" s="100">
        <v>0</v>
      </c>
      <c r="H213" s="79">
        <f t="shared" si="6"/>
        <v>0</v>
      </c>
      <c r="I213" s="79">
        <v>0</v>
      </c>
      <c r="J213" s="3" t="s">
        <v>227</v>
      </c>
    </row>
    <row r="214" spans="1:10" ht="202.5" customHeight="1">
      <c r="A214" s="31">
        <v>11</v>
      </c>
      <c r="B214" s="9" t="s">
        <v>0</v>
      </c>
      <c r="C214" s="54"/>
      <c r="D214" s="55" t="s">
        <v>155</v>
      </c>
      <c r="E214" s="100">
        <v>89</v>
      </c>
      <c r="F214" s="100">
        <f t="shared" si="8"/>
        <v>89</v>
      </c>
      <c r="G214" s="100">
        <v>93</v>
      </c>
      <c r="H214" s="79">
        <f t="shared" si="6"/>
        <v>1.0449438202247192</v>
      </c>
      <c r="I214" s="79">
        <f>G214/F214</f>
        <v>1.0449438202247192</v>
      </c>
      <c r="J214" s="3" t="s">
        <v>462</v>
      </c>
    </row>
    <row r="215" spans="1:10" ht="101.25">
      <c r="A215" s="31">
        <v>12</v>
      </c>
      <c r="B215" s="9" t="s">
        <v>1</v>
      </c>
      <c r="C215" s="54"/>
      <c r="D215" s="55" t="s">
        <v>271</v>
      </c>
      <c r="E215" s="114">
        <v>1</v>
      </c>
      <c r="F215" s="114">
        <f t="shared" si="8"/>
        <v>1</v>
      </c>
      <c r="G215" s="75">
        <v>2.14</v>
      </c>
      <c r="H215" s="79">
        <f t="shared" si="6"/>
        <v>2.14</v>
      </c>
      <c r="I215" s="79">
        <f>G215/F215</f>
        <v>2.14</v>
      </c>
      <c r="J215" s="2" t="s">
        <v>700</v>
      </c>
    </row>
    <row r="216" spans="1:10" ht="25.5" customHeight="1">
      <c r="A216" s="31">
        <v>13</v>
      </c>
      <c r="B216" s="174" t="s">
        <v>640</v>
      </c>
      <c r="C216" s="180"/>
      <c r="D216" s="180"/>
      <c r="E216" s="180"/>
      <c r="F216" s="180"/>
      <c r="G216" s="180"/>
      <c r="H216" s="180"/>
      <c r="I216" s="180"/>
      <c r="J216" s="181"/>
    </row>
    <row r="217" spans="1:10" ht="162">
      <c r="A217" s="31">
        <v>14</v>
      </c>
      <c r="B217" s="9" t="s">
        <v>2</v>
      </c>
      <c r="C217" s="54"/>
      <c r="D217" s="55" t="s">
        <v>271</v>
      </c>
      <c r="E217" s="114">
        <v>10</v>
      </c>
      <c r="F217" s="114">
        <v>1.6</v>
      </c>
      <c r="G217" s="114">
        <v>2.2</v>
      </c>
      <c r="H217" s="79">
        <f t="shared" si="6"/>
        <v>0.22000000000000003</v>
      </c>
      <c r="I217" s="79">
        <f>G217/F217</f>
        <v>1.375</v>
      </c>
      <c r="J217" s="2" t="s">
        <v>699</v>
      </c>
    </row>
    <row r="218" spans="1:10" ht="111.75" customHeight="1">
      <c r="A218" s="31">
        <v>15</v>
      </c>
      <c r="B218" s="9" t="s">
        <v>3</v>
      </c>
      <c r="C218" s="54"/>
      <c r="D218" s="55" t="s">
        <v>155</v>
      </c>
      <c r="E218" s="101">
        <v>205</v>
      </c>
      <c r="F218" s="100">
        <v>100</v>
      </c>
      <c r="G218" s="100">
        <v>73</v>
      </c>
      <c r="H218" s="79">
        <f t="shared" si="6"/>
        <v>0.35609756097560974</v>
      </c>
      <c r="I218" s="79">
        <f>G218/F218</f>
        <v>0.73</v>
      </c>
      <c r="J218" s="3" t="s">
        <v>810</v>
      </c>
    </row>
    <row r="219" spans="1:10" ht="93.75" customHeight="1">
      <c r="A219" s="31">
        <v>16</v>
      </c>
      <c r="B219" s="9" t="s">
        <v>4</v>
      </c>
      <c r="C219" s="54"/>
      <c r="D219" s="55" t="s">
        <v>596</v>
      </c>
      <c r="E219" s="101">
        <v>0</v>
      </c>
      <c r="F219" s="100">
        <f>E219</f>
        <v>0</v>
      </c>
      <c r="G219" s="100">
        <v>0</v>
      </c>
      <c r="H219" s="79"/>
      <c r="I219" s="79"/>
      <c r="J219" s="3" t="s">
        <v>698</v>
      </c>
    </row>
    <row r="220" spans="1:10" ht="81">
      <c r="A220" s="31">
        <v>17</v>
      </c>
      <c r="B220" s="9" t="s">
        <v>5</v>
      </c>
      <c r="C220" s="54"/>
      <c r="D220" s="55" t="s">
        <v>155</v>
      </c>
      <c r="E220" s="101">
        <v>10</v>
      </c>
      <c r="F220" s="100">
        <v>9</v>
      </c>
      <c r="G220" s="100">
        <v>9</v>
      </c>
      <c r="H220" s="79">
        <f t="shared" si="6"/>
        <v>0.9</v>
      </c>
      <c r="I220" s="79">
        <f>G220/F220</f>
        <v>1</v>
      </c>
      <c r="J220" s="3" t="s">
        <v>697</v>
      </c>
    </row>
    <row r="221" spans="1:10" ht="60.75">
      <c r="A221" s="31">
        <v>18</v>
      </c>
      <c r="B221" s="9" t="s">
        <v>6</v>
      </c>
      <c r="C221" s="54"/>
      <c r="D221" s="55" t="s">
        <v>155</v>
      </c>
      <c r="E221" s="101">
        <v>12</v>
      </c>
      <c r="F221" s="100">
        <v>6</v>
      </c>
      <c r="G221" s="100">
        <v>3</v>
      </c>
      <c r="H221" s="79">
        <f t="shared" si="6"/>
        <v>0.25</v>
      </c>
      <c r="I221" s="79">
        <f>G221/F221</f>
        <v>0.5</v>
      </c>
      <c r="J221" s="3" t="s">
        <v>811</v>
      </c>
    </row>
    <row r="222" spans="1:10" ht="30" customHeight="1">
      <c r="A222" s="31">
        <v>19</v>
      </c>
      <c r="B222" s="174" t="s">
        <v>641</v>
      </c>
      <c r="C222" s="166"/>
      <c r="D222" s="166"/>
      <c r="E222" s="166"/>
      <c r="F222" s="166"/>
      <c r="G222" s="166"/>
      <c r="H222" s="166"/>
      <c r="I222" s="166"/>
      <c r="J222" s="167"/>
    </row>
    <row r="223" spans="1:10" ht="275.25" customHeight="1">
      <c r="A223" s="31">
        <v>20</v>
      </c>
      <c r="B223" s="9" t="s">
        <v>7</v>
      </c>
      <c r="C223" s="54"/>
      <c r="D223" s="55" t="s">
        <v>271</v>
      </c>
      <c r="E223" s="115">
        <v>102</v>
      </c>
      <c r="F223" s="114">
        <f>E223</f>
        <v>102</v>
      </c>
      <c r="G223" s="114">
        <v>131</v>
      </c>
      <c r="H223" s="79">
        <f aca="true" t="shared" si="9" ref="H223:H284">G223/E223</f>
        <v>1.2843137254901962</v>
      </c>
      <c r="I223" s="79">
        <f>G223/F223</f>
        <v>1.2843137254901962</v>
      </c>
      <c r="J223" s="2" t="s">
        <v>826</v>
      </c>
    </row>
    <row r="224" spans="1:10" ht="90">
      <c r="A224" s="31">
        <v>21</v>
      </c>
      <c r="B224" s="8" t="s">
        <v>8</v>
      </c>
      <c r="C224" s="52"/>
      <c r="D224" s="117" t="s">
        <v>271</v>
      </c>
      <c r="E224" s="114">
        <v>99</v>
      </c>
      <c r="F224" s="114">
        <f>E224</f>
        <v>99</v>
      </c>
      <c r="G224" s="114">
        <v>119</v>
      </c>
      <c r="H224" s="79">
        <f t="shared" si="9"/>
        <v>1.202020202020202</v>
      </c>
      <c r="I224" s="79">
        <f>G224/F224</f>
        <v>1.202020202020202</v>
      </c>
      <c r="J224" s="2" t="s">
        <v>812</v>
      </c>
    </row>
    <row r="225" spans="1:10" ht="82.5" customHeight="1">
      <c r="A225" s="31">
        <v>22</v>
      </c>
      <c r="B225" s="9" t="s">
        <v>9</v>
      </c>
      <c r="C225" s="54"/>
      <c r="D225" s="55" t="s">
        <v>271</v>
      </c>
      <c r="E225" s="115">
        <v>93</v>
      </c>
      <c r="F225" s="114">
        <f>E225</f>
        <v>93</v>
      </c>
      <c r="G225" s="114">
        <v>97</v>
      </c>
      <c r="H225" s="79">
        <f t="shared" si="9"/>
        <v>1.043010752688172</v>
      </c>
      <c r="I225" s="79">
        <f>G225/F225</f>
        <v>1.043010752688172</v>
      </c>
      <c r="J225" s="2" t="s">
        <v>813</v>
      </c>
    </row>
    <row r="226" spans="1:10" ht="90">
      <c r="A226" s="31">
        <v>23</v>
      </c>
      <c r="B226" s="9" t="s">
        <v>10</v>
      </c>
      <c r="C226" s="54"/>
      <c r="D226" s="55" t="s">
        <v>271</v>
      </c>
      <c r="E226" s="115">
        <v>67</v>
      </c>
      <c r="F226" s="114">
        <f>E226</f>
        <v>67</v>
      </c>
      <c r="G226" s="114">
        <v>67</v>
      </c>
      <c r="H226" s="79">
        <f t="shared" si="9"/>
        <v>1</v>
      </c>
      <c r="I226" s="79">
        <f>G226/G226</f>
        <v>1</v>
      </c>
      <c r="J226" s="3" t="s">
        <v>560</v>
      </c>
    </row>
    <row r="227" spans="1:10" ht="60.75">
      <c r="A227" s="31">
        <v>24</v>
      </c>
      <c r="B227" s="9" t="s">
        <v>11</v>
      </c>
      <c r="C227" s="54"/>
      <c r="D227" s="55" t="s">
        <v>155</v>
      </c>
      <c r="E227" s="77">
        <v>0</v>
      </c>
      <c r="F227" s="75">
        <f>E227</f>
        <v>0</v>
      </c>
      <c r="G227" s="75">
        <v>0</v>
      </c>
      <c r="H227" s="79"/>
      <c r="I227" s="79"/>
      <c r="J227" s="3" t="s">
        <v>561</v>
      </c>
    </row>
    <row r="228" spans="1:10" ht="20.25">
      <c r="A228" s="31">
        <v>25</v>
      </c>
      <c r="B228" s="174" t="s">
        <v>642</v>
      </c>
      <c r="C228" s="166"/>
      <c r="D228" s="166"/>
      <c r="E228" s="166"/>
      <c r="F228" s="166"/>
      <c r="G228" s="166"/>
      <c r="H228" s="166"/>
      <c r="I228" s="166"/>
      <c r="J228" s="167"/>
    </row>
    <row r="229" spans="1:10" ht="20.25">
      <c r="A229" s="31">
        <v>26</v>
      </c>
      <c r="B229" s="174" t="s">
        <v>643</v>
      </c>
      <c r="C229" s="166"/>
      <c r="D229" s="166"/>
      <c r="E229" s="166"/>
      <c r="F229" s="166"/>
      <c r="G229" s="166"/>
      <c r="H229" s="166"/>
      <c r="I229" s="166"/>
      <c r="J229" s="167"/>
    </row>
    <row r="230" spans="1:10" ht="81.75" customHeight="1">
      <c r="A230" s="31">
        <v>27</v>
      </c>
      <c r="B230" s="9" t="s">
        <v>12</v>
      </c>
      <c r="C230" s="54"/>
      <c r="D230" s="55" t="s">
        <v>155</v>
      </c>
      <c r="E230" s="101">
        <v>264</v>
      </c>
      <c r="F230" s="100">
        <v>93</v>
      </c>
      <c r="G230" s="100">
        <v>109</v>
      </c>
      <c r="H230" s="79">
        <f t="shared" si="9"/>
        <v>0.4128787878787879</v>
      </c>
      <c r="I230" s="79">
        <f>G230/F230</f>
        <v>1.1720430107526882</v>
      </c>
      <c r="J230" s="3" t="s">
        <v>562</v>
      </c>
    </row>
    <row r="231" spans="1:10" ht="103.5" customHeight="1">
      <c r="A231" s="31">
        <v>28</v>
      </c>
      <c r="B231" s="9" t="s">
        <v>13</v>
      </c>
      <c r="C231" s="54"/>
      <c r="D231" s="55" t="s">
        <v>155</v>
      </c>
      <c r="E231" s="100">
        <v>229</v>
      </c>
      <c r="F231" s="100">
        <v>81</v>
      </c>
      <c r="G231" s="100">
        <v>90</v>
      </c>
      <c r="H231" s="79">
        <f>G231/E231</f>
        <v>0.3930131004366812</v>
      </c>
      <c r="I231" s="79">
        <f>G231/F231</f>
        <v>1.1111111111111112</v>
      </c>
      <c r="J231" s="2" t="s">
        <v>563</v>
      </c>
    </row>
    <row r="232" spans="1:10" ht="108">
      <c r="A232" s="31">
        <v>29</v>
      </c>
      <c r="B232" s="9" t="s">
        <v>14</v>
      </c>
      <c r="C232" s="54"/>
      <c r="D232" s="55" t="s">
        <v>271</v>
      </c>
      <c r="E232" s="115">
        <v>87</v>
      </c>
      <c r="F232" s="114">
        <f>E232</f>
        <v>87</v>
      </c>
      <c r="G232" s="115">
        <v>87</v>
      </c>
      <c r="H232" s="79">
        <f t="shared" si="9"/>
        <v>1</v>
      </c>
      <c r="I232" s="79">
        <f>G232/F232</f>
        <v>1</v>
      </c>
      <c r="J232" s="2" t="s">
        <v>60</v>
      </c>
    </row>
    <row r="233" spans="1:10" ht="20.25">
      <c r="A233" s="31">
        <v>30</v>
      </c>
      <c r="B233" s="173" t="s">
        <v>68</v>
      </c>
      <c r="C233" s="166"/>
      <c r="D233" s="166"/>
      <c r="E233" s="166"/>
      <c r="F233" s="166"/>
      <c r="G233" s="166"/>
      <c r="H233" s="166"/>
      <c r="I233" s="166"/>
      <c r="J233" s="167"/>
    </row>
    <row r="234" spans="1:10" ht="20.25">
      <c r="A234" s="31">
        <v>31</v>
      </c>
      <c r="B234" s="174" t="s">
        <v>644</v>
      </c>
      <c r="C234" s="166"/>
      <c r="D234" s="166"/>
      <c r="E234" s="166"/>
      <c r="F234" s="166"/>
      <c r="G234" s="166"/>
      <c r="H234" s="166"/>
      <c r="I234" s="166"/>
      <c r="J234" s="167"/>
    </row>
    <row r="235" spans="1:10" ht="20.25">
      <c r="A235" s="31">
        <v>32</v>
      </c>
      <c r="B235" s="174" t="s">
        <v>645</v>
      </c>
      <c r="C235" s="166"/>
      <c r="D235" s="166"/>
      <c r="E235" s="166"/>
      <c r="F235" s="166"/>
      <c r="G235" s="166"/>
      <c r="H235" s="166"/>
      <c r="I235" s="166"/>
      <c r="J235" s="167"/>
    </row>
    <row r="236" spans="1:10" ht="121.5">
      <c r="A236" s="31">
        <v>33</v>
      </c>
      <c r="B236" s="9" t="s">
        <v>15</v>
      </c>
      <c r="C236" s="54"/>
      <c r="D236" s="55" t="s">
        <v>155</v>
      </c>
      <c r="E236" s="101">
        <v>5</v>
      </c>
      <c r="F236" s="101">
        <v>4</v>
      </c>
      <c r="G236" s="101">
        <v>2</v>
      </c>
      <c r="H236" s="79">
        <f t="shared" si="9"/>
        <v>0.4</v>
      </c>
      <c r="I236" s="79">
        <f>G236/F236</f>
        <v>0.5</v>
      </c>
      <c r="J236" s="3" t="s">
        <v>696</v>
      </c>
    </row>
    <row r="237" spans="1:10" ht="60.75">
      <c r="A237" s="31">
        <v>34</v>
      </c>
      <c r="B237" s="9" t="s">
        <v>16</v>
      </c>
      <c r="C237" s="54"/>
      <c r="D237" s="55" t="s">
        <v>155</v>
      </c>
      <c r="E237" s="101">
        <v>64</v>
      </c>
      <c r="F237" s="101">
        <v>63</v>
      </c>
      <c r="G237" s="100">
        <v>63</v>
      </c>
      <c r="H237" s="79">
        <f t="shared" si="9"/>
        <v>0.984375</v>
      </c>
      <c r="I237" s="79">
        <f>G237/F237</f>
        <v>1</v>
      </c>
      <c r="J237" s="3" t="s">
        <v>462</v>
      </c>
    </row>
    <row r="238" spans="1:10" ht="101.25">
      <c r="A238" s="31">
        <v>35</v>
      </c>
      <c r="B238" s="9" t="s">
        <v>17</v>
      </c>
      <c r="C238" s="54"/>
      <c r="D238" s="55" t="s">
        <v>271</v>
      </c>
      <c r="E238" s="115">
        <v>3.8</v>
      </c>
      <c r="F238" s="115">
        <f>E238</f>
        <v>3.8</v>
      </c>
      <c r="G238" s="115">
        <v>3.8</v>
      </c>
      <c r="H238" s="79">
        <f t="shared" si="9"/>
        <v>1</v>
      </c>
      <c r="I238" s="79">
        <f>G238/F238</f>
        <v>1</v>
      </c>
      <c r="J238" s="3" t="s">
        <v>717</v>
      </c>
    </row>
    <row r="239" spans="1:10" ht="250.5" customHeight="1">
      <c r="A239" s="31">
        <v>36</v>
      </c>
      <c r="B239" s="9" t="s">
        <v>18</v>
      </c>
      <c r="C239" s="54"/>
      <c r="D239" s="55" t="s">
        <v>596</v>
      </c>
      <c r="E239" s="101">
        <v>225000</v>
      </c>
      <c r="F239" s="101">
        <v>112500</v>
      </c>
      <c r="G239" s="100">
        <v>29218</v>
      </c>
      <c r="H239" s="79">
        <f t="shared" si="9"/>
        <v>0.12985777777777777</v>
      </c>
      <c r="I239" s="79">
        <f>G239/F239</f>
        <v>0.25971555555555553</v>
      </c>
      <c r="J239" s="206" t="s">
        <v>695</v>
      </c>
    </row>
    <row r="240" spans="1:10" ht="60.75">
      <c r="A240" s="31">
        <v>37</v>
      </c>
      <c r="B240" s="9" t="s">
        <v>19</v>
      </c>
      <c r="C240" s="54"/>
      <c r="D240" s="55" t="s">
        <v>596</v>
      </c>
      <c r="E240" s="101">
        <v>150000</v>
      </c>
      <c r="F240" s="101">
        <v>75000</v>
      </c>
      <c r="G240" s="100">
        <v>17664</v>
      </c>
      <c r="H240" s="79">
        <f t="shared" si="9"/>
        <v>0.11776</v>
      </c>
      <c r="I240" s="79">
        <f>G240/F240</f>
        <v>0.23552</v>
      </c>
      <c r="J240" s="207"/>
    </row>
    <row r="241" spans="1:10" ht="22.5" customHeight="1">
      <c r="A241" s="31">
        <v>38</v>
      </c>
      <c r="B241" s="174" t="s">
        <v>647</v>
      </c>
      <c r="C241" s="180"/>
      <c r="D241" s="180"/>
      <c r="E241" s="180"/>
      <c r="F241" s="180"/>
      <c r="G241" s="180"/>
      <c r="H241" s="180"/>
      <c r="I241" s="180"/>
      <c r="J241" s="181"/>
    </row>
    <row r="242" spans="1:10" ht="63" customHeight="1">
      <c r="A242" s="31">
        <v>39</v>
      </c>
      <c r="B242" s="9" t="s">
        <v>20</v>
      </c>
      <c r="C242" s="54"/>
      <c r="D242" s="55" t="s">
        <v>155</v>
      </c>
      <c r="E242" s="101">
        <v>9</v>
      </c>
      <c r="F242" s="100">
        <v>0</v>
      </c>
      <c r="G242" s="100">
        <v>0</v>
      </c>
      <c r="H242" s="79">
        <f t="shared" si="9"/>
        <v>0</v>
      </c>
      <c r="I242" s="79"/>
      <c r="J242" s="3" t="s">
        <v>646</v>
      </c>
    </row>
    <row r="243" spans="1:10" ht="65.25" customHeight="1">
      <c r="A243" s="31">
        <v>40</v>
      </c>
      <c r="B243" s="9" t="s">
        <v>21</v>
      </c>
      <c r="C243" s="54"/>
      <c r="D243" s="55" t="s">
        <v>155</v>
      </c>
      <c r="E243" s="101">
        <v>3</v>
      </c>
      <c r="F243" s="100">
        <v>0</v>
      </c>
      <c r="G243" s="100">
        <v>0</v>
      </c>
      <c r="H243" s="79">
        <f t="shared" si="9"/>
        <v>0</v>
      </c>
      <c r="I243" s="79"/>
      <c r="J243" s="3" t="s">
        <v>646</v>
      </c>
    </row>
    <row r="244" spans="1:10" ht="101.25">
      <c r="A244" s="31">
        <v>41</v>
      </c>
      <c r="B244" s="9" t="s">
        <v>22</v>
      </c>
      <c r="C244" s="54"/>
      <c r="D244" s="55" t="s">
        <v>271</v>
      </c>
      <c r="E244" s="115">
        <v>98.9</v>
      </c>
      <c r="F244" s="115">
        <v>98.9</v>
      </c>
      <c r="G244" s="115">
        <v>98.9</v>
      </c>
      <c r="H244" s="79">
        <f t="shared" si="9"/>
        <v>1</v>
      </c>
      <c r="I244" s="79">
        <f>G244/G244</f>
        <v>1</v>
      </c>
      <c r="J244" s="3" t="s">
        <v>462</v>
      </c>
    </row>
    <row r="245" spans="1:10" ht="25.5" customHeight="1">
      <c r="A245" s="31">
        <v>42</v>
      </c>
      <c r="B245" s="174" t="s">
        <v>654</v>
      </c>
      <c r="C245" s="166"/>
      <c r="D245" s="166"/>
      <c r="E245" s="166"/>
      <c r="F245" s="166"/>
      <c r="G245" s="166"/>
      <c r="H245" s="166"/>
      <c r="I245" s="166"/>
      <c r="J245" s="167"/>
    </row>
    <row r="246" spans="1:10" ht="24.75" customHeight="1">
      <c r="A246" s="31">
        <v>43</v>
      </c>
      <c r="B246" s="174" t="s">
        <v>655</v>
      </c>
      <c r="C246" s="166"/>
      <c r="D246" s="166"/>
      <c r="E246" s="166"/>
      <c r="F246" s="166"/>
      <c r="G246" s="166"/>
      <c r="H246" s="166"/>
      <c r="I246" s="166"/>
      <c r="J246" s="167"/>
    </row>
    <row r="247" spans="1:10" ht="102" customHeight="1">
      <c r="A247" s="31">
        <v>44</v>
      </c>
      <c r="B247" s="9" t="s">
        <v>23</v>
      </c>
      <c r="C247" s="54"/>
      <c r="D247" s="55" t="s">
        <v>155</v>
      </c>
      <c r="E247" s="101">
        <v>100</v>
      </c>
      <c r="F247" s="100">
        <v>50</v>
      </c>
      <c r="G247" s="100">
        <v>65</v>
      </c>
      <c r="H247" s="79">
        <f t="shared" si="9"/>
        <v>0.65</v>
      </c>
      <c r="I247" s="79">
        <f>G247/F247</f>
        <v>1.3</v>
      </c>
      <c r="J247" s="3" t="s">
        <v>462</v>
      </c>
    </row>
    <row r="248" spans="1:10" ht="60.75">
      <c r="A248" s="31">
        <v>45</v>
      </c>
      <c r="B248" s="9" t="s">
        <v>559</v>
      </c>
      <c r="C248" s="54"/>
      <c r="D248" s="55" t="s">
        <v>596</v>
      </c>
      <c r="E248" s="101">
        <v>245300</v>
      </c>
      <c r="F248" s="100">
        <v>0</v>
      </c>
      <c r="G248" s="100">
        <v>0</v>
      </c>
      <c r="H248" s="79">
        <f t="shared" si="9"/>
        <v>0</v>
      </c>
      <c r="I248" s="79"/>
      <c r="J248" s="3" t="s">
        <v>646</v>
      </c>
    </row>
    <row r="249" spans="1:10" ht="23.25" customHeight="1">
      <c r="A249" s="31">
        <v>46</v>
      </c>
      <c r="B249" s="173" t="s">
        <v>656</v>
      </c>
      <c r="C249" s="166"/>
      <c r="D249" s="166"/>
      <c r="E249" s="166"/>
      <c r="F249" s="166"/>
      <c r="G249" s="166"/>
      <c r="H249" s="166"/>
      <c r="I249" s="166"/>
      <c r="J249" s="167"/>
    </row>
    <row r="250" spans="1:10" ht="42" customHeight="1">
      <c r="A250" s="31">
        <v>47</v>
      </c>
      <c r="B250" s="174" t="s">
        <v>657</v>
      </c>
      <c r="C250" s="166"/>
      <c r="D250" s="166"/>
      <c r="E250" s="166"/>
      <c r="F250" s="166"/>
      <c r="G250" s="166"/>
      <c r="H250" s="166"/>
      <c r="I250" s="166"/>
      <c r="J250" s="167"/>
    </row>
    <row r="251" spans="1:10" ht="42.75" customHeight="1">
      <c r="A251" s="31">
        <v>48</v>
      </c>
      <c r="B251" s="174" t="s">
        <v>196</v>
      </c>
      <c r="C251" s="166"/>
      <c r="D251" s="166"/>
      <c r="E251" s="166"/>
      <c r="F251" s="166"/>
      <c r="G251" s="166"/>
      <c r="H251" s="166"/>
      <c r="I251" s="166"/>
      <c r="J251" s="167"/>
    </row>
    <row r="252" spans="1:10" ht="101.25">
      <c r="A252" s="31">
        <v>49</v>
      </c>
      <c r="B252" s="9" t="s">
        <v>24</v>
      </c>
      <c r="C252" s="54"/>
      <c r="D252" s="55" t="s">
        <v>271</v>
      </c>
      <c r="E252" s="115">
        <v>88</v>
      </c>
      <c r="F252" s="114">
        <f>E252</f>
        <v>88</v>
      </c>
      <c r="G252" s="114">
        <v>94.6</v>
      </c>
      <c r="H252" s="79">
        <f t="shared" si="9"/>
        <v>1.075</v>
      </c>
      <c r="I252" s="79">
        <f>G252/F252</f>
        <v>1.075</v>
      </c>
      <c r="J252" s="2" t="s">
        <v>658</v>
      </c>
    </row>
    <row r="253" spans="1:10" ht="237.75" customHeight="1">
      <c r="A253" s="31">
        <v>50</v>
      </c>
      <c r="B253" s="9" t="s">
        <v>25</v>
      </c>
      <c r="C253" s="54"/>
      <c r="D253" s="55" t="s">
        <v>271</v>
      </c>
      <c r="E253" s="115">
        <v>96</v>
      </c>
      <c r="F253" s="114">
        <f>E253</f>
        <v>96</v>
      </c>
      <c r="G253" s="114">
        <v>100</v>
      </c>
      <c r="H253" s="79">
        <f t="shared" si="9"/>
        <v>1.0416666666666667</v>
      </c>
      <c r="I253" s="79">
        <f>G253/F253</f>
        <v>1.0416666666666667</v>
      </c>
      <c r="J253" s="2" t="s">
        <v>551</v>
      </c>
    </row>
    <row r="254" spans="1:10" ht="349.5" customHeight="1">
      <c r="A254" s="31">
        <v>51</v>
      </c>
      <c r="B254" s="9" t="s">
        <v>26</v>
      </c>
      <c r="C254" s="54"/>
      <c r="D254" s="55" t="s">
        <v>271</v>
      </c>
      <c r="E254" s="115">
        <v>100</v>
      </c>
      <c r="F254" s="114">
        <f>E254</f>
        <v>100</v>
      </c>
      <c r="G254" s="114">
        <v>60</v>
      </c>
      <c r="H254" s="79">
        <f t="shared" si="9"/>
        <v>0.6</v>
      </c>
      <c r="I254" s="79">
        <f>G254/F254</f>
        <v>0.6</v>
      </c>
      <c r="J254" s="3" t="s">
        <v>694</v>
      </c>
    </row>
    <row r="255" spans="1:10" ht="27" customHeight="1">
      <c r="A255" s="31">
        <v>52</v>
      </c>
      <c r="B255" s="174" t="s">
        <v>721</v>
      </c>
      <c r="C255" s="166"/>
      <c r="D255" s="166"/>
      <c r="E255" s="166"/>
      <c r="F255" s="166"/>
      <c r="G255" s="166"/>
      <c r="H255" s="166"/>
      <c r="I255" s="166"/>
      <c r="J255" s="167"/>
    </row>
    <row r="256" spans="1:10" ht="121.5">
      <c r="A256" s="31">
        <v>53</v>
      </c>
      <c r="B256" s="9" t="s">
        <v>27</v>
      </c>
      <c r="C256" s="54"/>
      <c r="D256" s="55" t="s">
        <v>414</v>
      </c>
      <c r="E256" s="118" t="s">
        <v>415</v>
      </c>
      <c r="F256" s="119" t="s">
        <v>447</v>
      </c>
      <c r="G256" s="119" t="s">
        <v>447</v>
      </c>
      <c r="H256" s="79"/>
      <c r="I256" s="79"/>
      <c r="J256" s="3" t="s">
        <v>646</v>
      </c>
    </row>
    <row r="257" spans="1:10" ht="23.25" customHeight="1">
      <c r="A257" s="31">
        <v>54</v>
      </c>
      <c r="B257" s="174" t="s">
        <v>722</v>
      </c>
      <c r="C257" s="180"/>
      <c r="D257" s="180"/>
      <c r="E257" s="180"/>
      <c r="F257" s="180"/>
      <c r="G257" s="180"/>
      <c r="H257" s="180"/>
      <c r="I257" s="180"/>
      <c r="J257" s="181"/>
    </row>
    <row r="258" spans="1:10" ht="141.75">
      <c r="A258" s="31">
        <v>55</v>
      </c>
      <c r="B258" s="9" t="s">
        <v>432</v>
      </c>
      <c r="C258" s="54"/>
      <c r="D258" s="55" t="s">
        <v>271</v>
      </c>
      <c r="E258" s="115">
        <v>480</v>
      </c>
      <c r="F258" s="114">
        <v>0</v>
      </c>
      <c r="G258" s="114">
        <v>0</v>
      </c>
      <c r="H258" s="79">
        <f t="shared" si="9"/>
        <v>0</v>
      </c>
      <c r="I258" s="79"/>
      <c r="J258" s="3" t="s">
        <v>646</v>
      </c>
    </row>
    <row r="259" spans="1:10" ht="204.75" customHeight="1">
      <c r="A259" s="31">
        <v>56</v>
      </c>
      <c r="B259" s="9" t="s">
        <v>28</v>
      </c>
      <c r="C259" s="54"/>
      <c r="D259" s="55" t="s">
        <v>363</v>
      </c>
      <c r="E259" s="115">
        <v>2.1</v>
      </c>
      <c r="F259" s="114">
        <v>1</v>
      </c>
      <c r="G259" s="75">
        <v>0.29</v>
      </c>
      <c r="H259" s="79">
        <f t="shared" si="9"/>
        <v>0.13809523809523808</v>
      </c>
      <c r="I259" s="79">
        <f>G259/F259</f>
        <v>0.29</v>
      </c>
      <c r="J259" s="206" t="s">
        <v>137</v>
      </c>
    </row>
    <row r="260" spans="1:10" ht="101.25">
      <c r="A260" s="31">
        <v>57</v>
      </c>
      <c r="B260" s="9" t="s">
        <v>29</v>
      </c>
      <c r="C260" s="54"/>
      <c r="D260" s="55" t="s">
        <v>363</v>
      </c>
      <c r="E260" s="115">
        <v>1.4</v>
      </c>
      <c r="F260" s="114">
        <v>0.7</v>
      </c>
      <c r="G260" s="75">
        <v>0.18</v>
      </c>
      <c r="H260" s="79">
        <f t="shared" si="9"/>
        <v>0.1285714285714286</v>
      </c>
      <c r="I260" s="79">
        <f>G260/F260</f>
        <v>0.2571428571428572</v>
      </c>
      <c r="J260" s="207"/>
    </row>
    <row r="261" spans="1:10" ht="162">
      <c r="A261" s="31">
        <v>58</v>
      </c>
      <c r="B261" s="9" t="s">
        <v>558</v>
      </c>
      <c r="C261" s="54"/>
      <c r="D261" s="55" t="s">
        <v>596</v>
      </c>
      <c r="E261" s="101">
        <v>7200</v>
      </c>
      <c r="F261" s="100">
        <f>E261</f>
        <v>7200</v>
      </c>
      <c r="G261" s="100">
        <v>7200</v>
      </c>
      <c r="H261" s="79">
        <f t="shared" si="9"/>
        <v>1</v>
      </c>
      <c r="I261" s="79">
        <f>G261/G261</f>
        <v>1</v>
      </c>
      <c r="J261" s="2" t="s">
        <v>703</v>
      </c>
    </row>
    <row r="262" spans="1:10" ht="45" customHeight="1">
      <c r="A262" s="31">
        <v>59</v>
      </c>
      <c r="B262" s="174" t="s">
        <v>407</v>
      </c>
      <c r="C262" s="166"/>
      <c r="D262" s="166"/>
      <c r="E262" s="166"/>
      <c r="F262" s="166"/>
      <c r="G262" s="166"/>
      <c r="H262" s="166"/>
      <c r="I262" s="166"/>
      <c r="J262" s="167"/>
    </row>
    <row r="263" spans="1:10" ht="101.25">
      <c r="A263" s="31">
        <v>60</v>
      </c>
      <c r="B263" s="9" t="s">
        <v>433</v>
      </c>
      <c r="C263" s="54"/>
      <c r="D263" s="55" t="s">
        <v>363</v>
      </c>
      <c r="E263" s="101">
        <v>3105</v>
      </c>
      <c r="F263" s="100">
        <v>0</v>
      </c>
      <c r="G263" s="100">
        <v>0</v>
      </c>
      <c r="H263" s="79">
        <f t="shared" si="9"/>
        <v>0</v>
      </c>
      <c r="I263" s="79"/>
      <c r="J263" s="3" t="s">
        <v>646</v>
      </c>
    </row>
    <row r="264" spans="1:10" ht="42.75" customHeight="1">
      <c r="A264" s="31">
        <v>61</v>
      </c>
      <c r="B264" s="174" t="s">
        <v>408</v>
      </c>
      <c r="C264" s="180"/>
      <c r="D264" s="180"/>
      <c r="E264" s="180"/>
      <c r="F264" s="180"/>
      <c r="G264" s="180"/>
      <c r="H264" s="180"/>
      <c r="I264" s="180"/>
      <c r="J264" s="181"/>
    </row>
    <row r="265" spans="1:10" ht="28.5" customHeight="1">
      <c r="A265" s="31">
        <v>62</v>
      </c>
      <c r="B265" s="174" t="s">
        <v>373</v>
      </c>
      <c r="C265" s="180"/>
      <c r="D265" s="180"/>
      <c r="E265" s="180"/>
      <c r="F265" s="180"/>
      <c r="G265" s="180"/>
      <c r="H265" s="180"/>
      <c r="I265" s="180"/>
      <c r="J265" s="181"/>
    </row>
    <row r="266" spans="1:10" ht="121.5">
      <c r="A266" s="31">
        <v>63</v>
      </c>
      <c r="B266" s="9" t="s">
        <v>30</v>
      </c>
      <c r="C266" s="54"/>
      <c r="D266" s="55" t="s">
        <v>271</v>
      </c>
      <c r="E266" s="115">
        <v>14</v>
      </c>
      <c r="F266" s="114">
        <v>6.7</v>
      </c>
      <c r="G266" s="114">
        <v>2.6</v>
      </c>
      <c r="H266" s="79">
        <f t="shared" si="9"/>
        <v>0.18571428571428572</v>
      </c>
      <c r="I266" s="79">
        <f>G266/F266</f>
        <v>0.3880597014925373</v>
      </c>
      <c r="J266" s="3" t="s">
        <v>552</v>
      </c>
    </row>
    <row r="267" spans="1:10" ht="101.25">
      <c r="A267" s="31">
        <v>64</v>
      </c>
      <c r="B267" s="9" t="s">
        <v>31</v>
      </c>
      <c r="C267" s="54"/>
      <c r="D267" s="55" t="s">
        <v>155</v>
      </c>
      <c r="E267" s="101">
        <v>1</v>
      </c>
      <c r="F267" s="100">
        <v>0</v>
      </c>
      <c r="G267" s="100">
        <v>0</v>
      </c>
      <c r="H267" s="79">
        <f t="shared" si="9"/>
        <v>0</v>
      </c>
      <c r="I267" s="79"/>
      <c r="J267" s="3" t="s">
        <v>646</v>
      </c>
    </row>
    <row r="268" spans="1:10" ht="162">
      <c r="A268" s="31">
        <v>65</v>
      </c>
      <c r="B268" s="9" t="s">
        <v>32</v>
      </c>
      <c r="C268" s="54"/>
      <c r="D268" s="55" t="s">
        <v>271</v>
      </c>
      <c r="E268" s="77">
        <v>740</v>
      </c>
      <c r="F268" s="75">
        <v>740</v>
      </c>
      <c r="G268" s="75">
        <v>528.91</v>
      </c>
      <c r="H268" s="79">
        <f t="shared" si="9"/>
        <v>0.7147432432432432</v>
      </c>
      <c r="I268" s="79">
        <f aca="true" t="shared" si="10" ref="I268:I274">G268/F268</f>
        <v>0.7147432432432432</v>
      </c>
      <c r="J268" s="2" t="s">
        <v>553</v>
      </c>
    </row>
    <row r="269" spans="1:10" ht="174" customHeight="1">
      <c r="A269" s="31">
        <v>66</v>
      </c>
      <c r="B269" s="9" t="s">
        <v>33</v>
      </c>
      <c r="C269" s="54"/>
      <c r="D269" s="55" t="s">
        <v>596</v>
      </c>
      <c r="E269" s="115">
        <v>27828.6</v>
      </c>
      <c r="F269" s="114">
        <v>12285</v>
      </c>
      <c r="G269" s="114">
        <v>368.4</v>
      </c>
      <c r="H269" s="79">
        <f t="shared" si="9"/>
        <v>0.013238179426920507</v>
      </c>
      <c r="I269" s="79">
        <f t="shared" si="10"/>
        <v>0.029987789987789986</v>
      </c>
      <c r="J269" s="217" t="s">
        <v>693</v>
      </c>
    </row>
    <row r="270" spans="1:10" ht="60.75">
      <c r="A270" s="31">
        <v>67</v>
      </c>
      <c r="B270" s="9" t="s">
        <v>34</v>
      </c>
      <c r="C270" s="54"/>
      <c r="D270" s="55" t="s">
        <v>596</v>
      </c>
      <c r="E270" s="77">
        <v>22262.8</v>
      </c>
      <c r="F270" s="75">
        <v>12285</v>
      </c>
      <c r="G270" s="75">
        <v>368.4</v>
      </c>
      <c r="H270" s="79">
        <f t="shared" si="9"/>
        <v>0.0165477837468782</v>
      </c>
      <c r="I270" s="79">
        <f t="shared" si="10"/>
        <v>0.029987789987789986</v>
      </c>
      <c r="J270" s="218"/>
    </row>
    <row r="271" spans="1:10" ht="60.75">
      <c r="A271" s="31">
        <v>68</v>
      </c>
      <c r="B271" s="9" t="s">
        <v>38</v>
      </c>
      <c r="C271" s="54"/>
      <c r="D271" s="55" t="s">
        <v>596</v>
      </c>
      <c r="E271" s="77">
        <v>19480.02</v>
      </c>
      <c r="F271" s="75">
        <v>8600</v>
      </c>
      <c r="G271" s="75">
        <v>368.4</v>
      </c>
      <c r="H271" s="79">
        <f t="shared" si="9"/>
        <v>0.01891168489560072</v>
      </c>
      <c r="I271" s="79">
        <f t="shared" si="10"/>
        <v>0.042837209302325575</v>
      </c>
      <c r="J271" s="219"/>
    </row>
    <row r="272" spans="1:10" ht="60.75">
      <c r="A272" s="31">
        <v>69</v>
      </c>
      <c r="B272" s="9" t="s">
        <v>37</v>
      </c>
      <c r="C272" s="54"/>
      <c r="D272" s="55" t="s">
        <v>271</v>
      </c>
      <c r="E272" s="115">
        <v>80</v>
      </c>
      <c r="F272" s="114">
        <v>80</v>
      </c>
      <c r="G272" s="114">
        <v>100</v>
      </c>
      <c r="H272" s="79">
        <f t="shared" si="9"/>
        <v>1.25</v>
      </c>
      <c r="I272" s="79">
        <f t="shared" si="10"/>
        <v>1.25</v>
      </c>
      <c r="J272" s="3" t="s">
        <v>462</v>
      </c>
    </row>
    <row r="273" spans="1:10" ht="108">
      <c r="A273" s="31">
        <v>70</v>
      </c>
      <c r="B273" s="9" t="s">
        <v>36</v>
      </c>
      <c r="C273" s="54"/>
      <c r="D273" s="55" t="s">
        <v>273</v>
      </c>
      <c r="E273" s="101">
        <v>7240</v>
      </c>
      <c r="F273" s="100">
        <f>E273</f>
        <v>7240</v>
      </c>
      <c r="G273" s="100">
        <v>5026</v>
      </c>
      <c r="H273" s="79">
        <f t="shared" si="9"/>
        <v>0.6941988950276243</v>
      </c>
      <c r="I273" s="79">
        <f t="shared" si="10"/>
        <v>0.6941988950276243</v>
      </c>
      <c r="J273" s="2" t="s">
        <v>735</v>
      </c>
    </row>
    <row r="274" spans="1:10" ht="60.75">
      <c r="A274" s="31">
        <v>71</v>
      </c>
      <c r="B274" s="9" t="s">
        <v>35</v>
      </c>
      <c r="C274" s="54"/>
      <c r="D274" s="55" t="s">
        <v>798</v>
      </c>
      <c r="E274" s="77">
        <v>22.22</v>
      </c>
      <c r="F274" s="75">
        <v>22.22</v>
      </c>
      <c r="G274" s="75">
        <v>22.64</v>
      </c>
      <c r="H274" s="79">
        <f t="shared" si="9"/>
        <v>1.018901890189019</v>
      </c>
      <c r="I274" s="79">
        <f t="shared" si="10"/>
        <v>1.018901890189019</v>
      </c>
      <c r="J274" s="2" t="s">
        <v>462</v>
      </c>
    </row>
    <row r="275" spans="1:10" ht="22.5">
      <c r="A275" s="30"/>
      <c r="B275" s="42" t="s">
        <v>90</v>
      </c>
      <c r="C275" s="30"/>
      <c r="D275" s="30"/>
      <c r="E275" s="77"/>
      <c r="F275" s="77"/>
      <c r="G275" s="77"/>
      <c r="H275" s="93">
        <f>AVERAGE(H207:H274)</f>
        <v>0.6123870926894127</v>
      </c>
      <c r="I275" s="93">
        <f>AVERAGE(I207:I274)</f>
        <v>0.8422134388553959</v>
      </c>
      <c r="J275" s="3"/>
    </row>
    <row r="276" spans="1:10" ht="15.75" customHeight="1">
      <c r="A276" s="30"/>
      <c r="B276" s="9"/>
      <c r="C276" s="30"/>
      <c r="D276" s="30"/>
      <c r="E276" s="77"/>
      <c r="F276" s="77"/>
      <c r="G276" s="77"/>
      <c r="H276" s="79"/>
      <c r="I276" s="79"/>
      <c r="J276" s="3"/>
    </row>
    <row r="277" spans="1:10" ht="21" customHeight="1">
      <c r="A277" s="159" t="s">
        <v>550</v>
      </c>
      <c r="B277" s="160"/>
      <c r="C277" s="160"/>
      <c r="D277" s="160"/>
      <c r="E277" s="160"/>
      <c r="F277" s="160"/>
      <c r="G277" s="160"/>
      <c r="H277" s="160"/>
      <c r="I277" s="160"/>
      <c r="J277" s="161"/>
    </row>
    <row r="278" spans="1:10" ht="27.75" customHeight="1">
      <c r="A278" s="69">
        <v>1</v>
      </c>
      <c r="B278" s="173" t="s">
        <v>458</v>
      </c>
      <c r="C278" s="166"/>
      <c r="D278" s="166"/>
      <c r="E278" s="166"/>
      <c r="F278" s="166"/>
      <c r="G278" s="166"/>
      <c r="H278" s="166"/>
      <c r="I278" s="166"/>
      <c r="J278" s="167"/>
    </row>
    <row r="279" spans="1:10" ht="20.25">
      <c r="A279" s="69">
        <v>2</v>
      </c>
      <c r="B279" s="174" t="s">
        <v>459</v>
      </c>
      <c r="C279" s="166"/>
      <c r="D279" s="166"/>
      <c r="E279" s="166"/>
      <c r="F279" s="166"/>
      <c r="G279" s="166"/>
      <c r="H279" s="166"/>
      <c r="I279" s="166"/>
      <c r="J279" s="167"/>
    </row>
    <row r="280" spans="1:10" ht="40.5" customHeight="1">
      <c r="A280" s="69">
        <v>3</v>
      </c>
      <c r="B280" s="174" t="s">
        <v>140</v>
      </c>
      <c r="C280" s="166"/>
      <c r="D280" s="166"/>
      <c r="E280" s="166"/>
      <c r="F280" s="166"/>
      <c r="G280" s="166"/>
      <c r="H280" s="166"/>
      <c r="I280" s="166"/>
      <c r="J280" s="167"/>
    </row>
    <row r="281" spans="1:10" ht="60.75">
      <c r="A281" s="69">
        <v>4</v>
      </c>
      <c r="B281" s="19" t="s">
        <v>358</v>
      </c>
      <c r="C281" s="56"/>
      <c r="D281" s="56" t="s">
        <v>677</v>
      </c>
      <c r="E281" s="120">
        <v>100</v>
      </c>
      <c r="F281" s="120">
        <v>100</v>
      </c>
      <c r="G281" s="120">
        <v>100</v>
      </c>
      <c r="H281" s="79">
        <f t="shared" si="9"/>
        <v>1</v>
      </c>
      <c r="I281" s="79">
        <f>G281/G281</f>
        <v>1</v>
      </c>
      <c r="J281" s="20"/>
    </row>
    <row r="282" spans="1:10" ht="101.25">
      <c r="A282" s="69">
        <v>5</v>
      </c>
      <c r="B282" s="19" t="s">
        <v>359</v>
      </c>
      <c r="C282" s="56"/>
      <c r="D282" s="56" t="s">
        <v>677</v>
      </c>
      <c r="E282" s="120">
        <v>100</v>
      </c>
      <c r="F282" s="120">
        <v>100</v>
      </c>
      <c r="G282" s="120">
        <v>100</v>
      </c>
      <c r="H282" s="79">
        <f t="shared" si="9"/>
        <v>1</v>
      </c>
      <c r="I282" s="79">
        <f>G282/G282</f>
        <v>1</v>
      </c>
      <c r="J282" s="20"/>
    </row>
    <row r="283" spans="1:10" ht="101.25">
      <c r="A283" s="69">
        <v>6</v>
      </c>
      <c r="B283" s="19" t="s">
        <v>714</v>
      </c>
      <c r="C283" s="56"/>
      <c r="D283" s="56" t="s">
        <v>677</v>
      </c>
      <c r="E283" s="120">
        <v>80</v>
      </c>
      <c r="F283" s="120">
        <v>0</v>
      </c>
      <c r="G283" s="120">
        <v>0</v>
      </c>
      <c r="H283" s="79">
        <f t="shared" si="9"/>
        <v>0</v>
      </c>
      <c r="I283" s="79"/>
      <c r="J283" s="20"/>
    </row>
    <row r="284" spans="1:10" ht="101.25">
      <c r="A284" s="69">
        <v>7</v>
      </c>
      <c r="B284" s="19" t="s">
        <v>715</v>
      </c>
      <c r="C284" s="56"/>
      <c r="D284" s="56" t="s">
        <v>677</v>
      </c>
      <c r="E284" s="120">
        <v>5</v>
      </c>
      <c r="F284" s="120">
        <v>0</v>
      </c>
      <c r="G284" s="120">
        <v>0</v>
      </c>
      <c r="H284" s="79">
        <f t="shared" si="9"/>
        <v>0</v>
      </c>
      <c r="I284" s="79"/>
      <c r="J284" s="20"/>
    </row>
    <row r="285" spans="1:10" ht="26.25" customHeight="1">
      <c r="A285" s="69">
        <v>8</v>
      </c>
      <c r="B285" s="175" t="s">
        <v>736</v>
      </c>
      <c r="C285" s="166"/>
      <c r="D285" s="166"/>
      <c r="E285" s="166"/>
      <c r="F285" s="166"/>
      <c r="G285" s="166"/>
      <c r="H285" s="166"/>
      <c r="I285" s="166"/>
      <c r="J285" s="167"/>
    </row>
    <row r="286" spans="1:10" ht="25.5" customHeight="1">
      <c r="A286" s="69">
        <v>9</v>
      </c>
      <c r="B286" s="175" t="s">
        <v>133</v>
      </c>
      <c r="C286" s="166"/>
      <c r="D286" s="166"/>
      <c r="E286" s="166"/>
      <c r="F286" s="166"/>
      <c r="G286" s="166"/>
      <c r="H286" s="166"/>
      <c r="I286" s="166"/>
      <c r="J286" s="167"/>
    </row>
    <row r="287" spans="1:10" ht="40.5">
      <c r="A287" s="69">
        <v>10</v>
      </c>
      <c r="B287" s="19" t="s">
        <v>716</v>
      </c>
      <c r="C287" s="56"/>
      <c r="D287" s="56" t="s">
        <v>677</v>
      </c>
      <c r="E287" s="80">
        <v>99.98</v>
      </c>
      <c r="F287" s="80">
        <v>99.98</v>
      </c>
      <c r="G287" s="80">
        <v>99.98</v>
      </c>
      <c r="H287" s="79">
        <f aca="true" t="shared" si="11" ref="H287:H339">G287/E287</f>
        <v>1</v>
      </c>
      <c r="I287" s="79">
        <f>G287/G287</f>
        <v>1</v>
      </c>
      <c r="J287" s="20"/>
    </row>
    <row r="288" spans="1:10" ht="101.25">
      <c r="A288" s="69">
        <v>11</v>
      </c>
      <c r="B288" s="19" t="s">
        <v>801</v>
      </c>
      <c r="C288" s="56"/>
      <c r="D288" s="56" t="s">
        <v>677</v>
      </c>
      <c r="E288" s="120">
        <v>91</v>
      </c>
      <c r="F288" s="120">
        <v>0</v>
      </c>
      <c r="G288" s="120">
        <v>0</v>
      </c>
      <c r="H288" s="79">
        <f t="shared" si="11"/>
        <v>0</v>
      </c>
      <c r="I288" s="79"/>
      <c r="J288" s="20"/>
    </row>
    <row r="289" spans="1:10" ht="126.75" customHeight="1">
      <c r="A289" s="69">
        <v>12</v>
      </c>
      <c r="B289" s="19" t="s">
        <v>802</v>
      </c>
      <c r="C289" s="56"/>
      <c r="D289" s="56" t="s">
        <v>677</v>
      </c>
      <c r="E289" s="120">
        <v>13.3</v>
      </c>
      <c r="F289" s="120">
        <v>0</v>
      </c>
      <c r="G289" s="120">
        <v>0</v>
      </c>
      <c r="H289" s="79">
        <f t="shared" si="11"/>
        <v>0</v>
      </c>
      <c r="I289" s="79"/>
      <c r="J289" s="20"/>
    </row>
    <row r="290" spans="1:10" ht="81">
      <c r="A290" s="69">
        <v>13</v>
      </c>
      <c r="B290" s="19" t="s">
        <v>803</v>
      </c>
      <c r="C290" s="56"/>
      <c r="D290" s="56" t="s">
        <v>498</v>
      </c>
      <c r="E290" s="120">
        <v>7.9</v>
      </c>
      <c r="F290" s="120">
        <v>0</v>
      </c>
      <c r="G290" s="120">
        <v>0</v>
      </c>
      <c r="H290" s="79">
        <f t="shared" si="11"/>
        <v>0</v>
      </c>
      <c r="I290" s="79"/>
      <c r="J290" s="20"/>
    </row>
    <row r="291" spans="1:10" ht="223.5" customHeight="1">
      <c r="A291" s="69">
        <v>14</v>
      </c>
      <c r="B291" s="19" t="s">
        <v>804</v>
      </c>
      <c r="C291" s="56"/>
      <c r="D291" s="56" t="s">
        <v>677</v>
      </c>
      <c r="E291" s="120">
        <v>100</v>
      </c>
      <c r="F291" s="120">
        <v>0</v>
      </c>
      <c r="G291" s="120">
        <v>0</v>
      </c>
      <c r="H291" s="79">
        <f t="shared" si="11"/>
        <v>0</v>
      </c>
      <c r="I291" s="79"/>
      <c r="J291" s="20"/>
    </row>
    <row r="292" spans="1:10" ht="127.5" customHeight="1">
      <c r="A292" s="69">
        <v>15</v>
      </c>
      <c r="B292" s="19" t="s">
        <v>805</v>
      </c>
      <c r="C292" s="56"/>
      <c r="D292" s="56" t="s">
        <v>677</v>
      </c>
      <c r="E292" s="80">
        <v>79.67</v>
      </c>
      <c r="F292" s="80">
        <v>0</v>
      </c>
      <c r="G292" s="80">
        <v>0</v>
      </c>
      <c r="H292" s="79">
        <f t="shared" si="11"/>
        <v>0</v>
      </c>
      <c r="I292" s="79"/>
      <c r="J292" s="20"/>
    </row>
    <row r="293" spans="1:10" ht="25.5" customHeight="1">
      <c r="A293" s="69">
        <v>16</v>
      </c>
      <c r="B293" s="175" t="s">
        <v>100</v>
      </c>
      <c r="C293" s="166"/>
      <c r="D293" s="166"/>
      <c r="E293" s="166"/>
      <c r="F293" s="166"/>
      <c r="G293" s="166"/>
      <c r="H293" s="166"/>
      <c r="I293" s="166"/>
      <c r="J293" s="167"/>
    </row>
    <row r="294" spans="1:10" ht="201" customHeight="1">
      <c r="A294" s="69">
        <v>17</v>
      </c>
      <c r="B294" s="19" t="s">
        <v>582</v>
      </c>
      <c r="C294" s="56"/>
      <c r="D294" s="56" t="s">
        <v>677</v>
      </c>
      <c r="E294" s="120">
        <v>94.8</v>
      </c>
      <c r="F294" s="120">
        <v>94.8</v>
      </c>
      <c r="G294" s="120">
        <v>97.9</v>
      </c>
      <c r="H294" s="79">
        <f t="shared" si="11"/>
        <v>1.0327004219409284</v>
      </c>
      <c r="I294" s="79">
        <f>G294/F294</f>
        <v>1.0327004219409284</v>
      </c>
      <c r="J294" s="20" t="s">
        <v>739</v>
      </c>
    </row>
    <row r="295" spans="1:10" ht="81">
      <c r="A295" s="69">
        <v>18</v>
      </c>
      <c r="B295" s="19" t="s">
        <v>583</v>
      </c>
      <c r="C295" s="56"/>
      <c r="D295" s="56" t="s">
        <v>737</v>
      </c>
      <c r="E295" s="102">
        <v>16</v>
      </c>
      <c r="F295" s="102">
        <v>16</v>
      </c>
      <c r="G295" s="102">
        <v>16</v>
      </c>
      <c r="H295" s="79">
        <f t="shared" si="11"/>
        <v>1</v>
      </c>
      <c r="I295" s="79">
        <f>G295/G295</f>
        <v>1</v>
      </c>
      <c r="J295" s="20"/>
    </row>
    <row r="296" spans="1:10" ht="141.75">
      <c r="A296" s="69">
        <v>19</v>
      </c>
      <c r="B296" s="19" t="s">
        <v>584</v>
      </c>
      <c r="C296" s="56"/>
      <c r="D296" s="56" t="s">
        <v>677</v>
      </c>
      <c r="E296" s="120">
        <v>100</v>
      </c>
      <c r="F296" s="120">
        <v>100</v>
      </c>
      <c r="G296" s="120">
        <v>100</v>
      </c>
      <c r="H296" s="79">
        <f t="shared" si="11"/>
        <v>1</v>
      </c>
      <c r="I296" s="79">
        <f>G296/G296</f>
        <v>1</v>
      </c>
      <c r="J296" s="20"/>
    </row>
    <row r="297" spans="1:10" ht="162" customHeight="1">
      <c r="A297" s="69">
        <v>20</v>
      </c>
      <c r="B297" s="19" t="s">
        <v>585</v>
      </c>
      <c r="C297" s="56"/>
      <c r="D297" s="56" t="s">
        <v>678</v>
      </c>
      <c r="E297" s="102">
        <v>71</v>
      </c>
      <c r="F297" s="102">
        <v>0</v>
      </c>
      <c r="G297" s="102">
        <v>0</v>
      </c>
      <c r="H297" s="79">
        <f t="shared" si="11"/>
        <v>0</v>
      </c>
      <c r="I297" s="79"/>
      <c r="J297" s="20"/>
    </row>
    <row r="298" spans="1:10" ht="101.25">
      <c r="A298" s="69">
        <v>21</v>
      </c>
      <c r="B298" s="19" t="s">
        <v>514</v>
      </c>
      <c r="C298" s="56"/>
      <c r="D298" s="56" t="s">
        <v>678</v>
      </c>
      <c r="E298" s="102">
        <v>2</v>
      </c>
      <c r="F298" s="102">
        <v>0</v>
      </c>
      <c r="G298" s="102">
        <v>0</v>
      </c>
      <c r="H298" s="79">
        <f t="shared" si="11"/>
        <v>0</v>
      </c>
      <c r="I298" s="79"/>
      <c r="J298" s="20"/>
    </row>
    <row r="299" spans="1:10" ht="60.75">
      <c r="A299" s="69">
        <v>22</v>
      </c>
      <c r="B299" s="8" t="s">
        <v>738</v>
      </c>
      <c r="C299" s="56"/>
      <c r="D299" s="56" t="s">
        <v>678</v>
      </c>
      <c r="E299" s="102">
        <v>7</v>
      </c>
      <c r="F299" s="102">
        <v>0</v>
      </c>
      <c r="G299" s="102">
        <v>0</v>
      </c>
      <c r="H299" s="79">
        <f t="shared" si="11"/>
        <v>0</v>
      </c>
      <c r="I299" s="79"/>
      <c r="J299" s="20"/>
    </row>
    <row r="300" spans="1:10" ht="25.5" customHeight="1">
      <c r="A300" s="69">
        <v>23</v>
      </c>
      <c r="B300" s="175" t="s">
        <v>680</v>
      </c>
      <c r="C300" s="166"/>
      <c r="D300" s="166"/>
      <c r="E300" s="166"/>
      <c r="F300" s="166"/>
      <c r="G300" s="166"/>
      <c r="H300" s="166"/>
      <c r="I300" s="166"/>
      <c r="J300" s="167"/>
    </row>
    <row r="301" spans="1:10" ht="81">
      <c r="A301" s="69">
        <v>24</v>
      </c>
      <c r="B301" s="19" t="s">
        <v>586</v>
      </c>
      <c r="C301" s="56"/>
      <c r="D301" s="56" t="s">
        <v>677</v>
      </c>
      <c r="E301" s="120">
        <v>100</v>
      </c>
      <c r="F301" s="120">
        <v>100</v>
      </c>
      <c r="G301" s="120">
        <v>100</v>
      </c>
      <c r="H301" s="79">
        <f t="shared" si="11"/>
        <v>1</v>
      </c>
      <c r="I301" s="79">
        <f>G301/G301</f>
        <v>1</v>
      </c>
      <c r="J301" s="20"/>
    </row>
    <row r="302" spans="1:10" ht="48" customHeight="1">
      <c r="A302" s="69">
        <v>25</v>
      </c>
      <c r="B302" s="175" t="s">
        <v>836</v>
      </c>
      <c r="C302" s="166"/>
      <c r="D302" s="166"/>
      <c r="E302" s="166"/>
      <c r="F302" s="166"/>
      <c r="G302" s="166"/>
      <c r="H302" s="166"/>
      <c r="I302" s="166"/>
      <c r="J302" s="167"/>
    </row>
    <row r="303" spans="1:10" ht="121.5">
      <c r="A303" s="69">
        <v>26</v>
      </c>
      <c r="B303" s="19" t="s">
        <v>587</v>
      </c>
      <c r="C303" s="56"/>
      <c r="D303" s="56" t="s">
        <v>102</v>
      </c>
      <c r="E303" s="102">
        <v>27</v>
      </c>
      <c r="F303" s="102">
        <v>10</v>
      </c>
      <c r="G303" s="102">
        <v>10</v>
      </c>
      <c r="H303" s="79">
        <f t="shared" si="11"/>
        <v>0.37037037037037035</v>
      </c>
      <c r="I303" s="79">
        <f>G303/G303</f>
        <v>1</v>
      </c>
      <c r="J303" s="20"/>
    </row>
    <row r="304" spans="1:10" ht="82.5" customHeight="1">
      <c r="A304" s="69">
        <v>27</v>
      </c>
      <c r="B304" s="175" t="s">
        <v>438</v>
      </c>
      <c r="C304" s="166"/>
      <c r="D304" s="166"/>
      <c r="E304" s="166"/>
      <c r="F304" s="166"/>
      <c r="G304" s="166"/>
      <c r="H304" s="166"/>
      <c r="I304" s="166"/>
      <c r="J304" s="167"/>
    </row>
    <row r="305" spans="1:10" ht="141.75">
      <c r="A305" s="69">
        <v>28</v>
      </c>
      <c r="B305" s="19" t="s">
        <v>499</v>
      </c>
      <c r="C305" s="56"/>
      <c r="D305" s="56" t="s">
        <v>677</v>
      </c>
      <c r="E305" s="120">
        <v>100</v>
      </c>
      <c r="F305" s="120">
        <v>100</v>
      </c>
      <c r="G305" s="120">
        <v>100</v>
      </c>
      <c r="H305" s="79">
        <f t="shared" si="11"/>
        <v>1</v>
      </c>
      <c r="I305" s="79">
        <f>G305/G305</f>
        <v>1</v>
      </c>
      <c r="J305" s="20"/>
    </row>
    <row r="306" spans="1:10" ht="22.5" customHeight="1">
      <c r="A306" s="69">
        <v>29</v>
      </c>
      <c r="B306" s="175" t="s">
        <v>566</v>
      </c>
      <c r="C306" s="166"/>
      <c r="D306" s="166"/>
      <c r="E306" s="166"/>
      <c r="F306" s="166"/>
      <c r="G306" s="166"/>
      <c r="H306" s="166"/>
      <c r="I306" s="166"/>
      <c r="J306" s="167"/>
    </row>
    <row r="307" spans="1:10" ht="101.25">
      <c r="A307" s="69">
        <v>30</v>
      </c>
      <c r="B307" s="19" t="s">
        <v>588</v>
      </c>
      <c r="C307" s="56"/>
      <c r="D307" s="56" t="s">
        <v>677</v>
      </c>
      <c r="E307" s="120">
        <v>100</v>
      </c>
      <c r="F307" s="120">
        <v>100</v>
      </c>
      <c r="G307" s="120">
        <v>100</v>
      </c>
      <c r="H307" s="79">
        <f t="shared" si="11"/>
        <v>1</v>
      </c>
      <c r="I307" s="79">
        <f>G307/G307</f>
        <v>1</v>
      </c>
      <c r="J307" s="20"/>
    </row>
    <row r="308" spans="1:10" ht="20.25">
      <c r="A308" s="69">
        <v>31</v>
      </c>
      <c r="B308" s="175" t="s">
        <v>439</v>
      </c>
      <c r="C308" s="166"/>
      <c r="D308" s="166"/>
      <c r="E308" s="166"/>
      <c r="F308" s="166"/>
      <c r="G308" s="166"/>
      <c r="H308" s="166"/>
      <c r="I308" s="166"/>
      <c r="J308" s="167"/>
    </row>
    <row r="309" spans="1:10" ht="121.5">
      <c r="A309" s="69">
        <v>32</v>
      </c>
      <c r="B309" s="19" t="s">
        <v>589</v>
      </c>
      <c r="C309" s="56"/>
      <c r="D309" s="56" t="s">
        <v>678</v>
      </c>
      <c r="E309" s="102">
        <v>21</v>
      </c>
      <c r="F309" s="102">
        <v>0</v>
      </c>
      <c r="G309" s="102">
        <v>0</v>
      </c>
      <c r="H309" s="79">
        <f t="shared" si="11"/>
        <v>0</v>
      </c>
      <c r="I309" s="79"/>
      <c r="J309" s="20"/>
    </row>
    <row r="310" spans="1:10" ht="60.75">
      <c r="A310" s="69">
        <v>33</v>
      </c>
      <c r="B310" s="19" t="s">
        <v>590</v>
      </c>
      <c r="C310" s="56"/>
      <c r="D310" s="56" t="s">
        <v>678</v>
      </c>
      <c r="E310" s="102">
        <v>7</v>
      </c>
      <c r="F310" s="102">
        <v>0</v>
      </c>
      <c r="G310" s="102">
        <v>0</v>
      </c>
      <c r="H310" s="79">
        <f t="shared" si="11"/>
        <v>0</v>
      </c>
      <c r="I310" s="79"/>
      <c r="J310" s="20"/>
    </row>
    <row r="311" spans="1:10" ht="81">
      <c r="A311" s="69">
        <v>34</v>
      </c>
      <c r="B311" s="19" t="s">
        <v>770</v>
      </c>
      <c r="C311" s="56"/>
      <c r="D311" s="56" t="s">
        <v>102</v>
      </c>
      <c r="E311" s="102">
        <v>10266</v>
      </c>
      <c r="F311" s="102">
        <v>10266</v>
      </c>
      <c r="G311" s="102">
        <v>10266</v>
      </c>
      <c r="H311" s="79">
        <f t="shared" si="11"/>
        <v>1</v>
      </c>
      <c r="I311" s="79">
        <f>G311/G311</f>
        <v>1</v>
      </c>
      <c r="J311" s="20"/>
    </row>
    <row r="312" spans="1:10" ht="20.25">
      <c r="A312" s="69">
        <v>35</v>
      </c>
      <c r="B312" s="175" t="s">
        <v>461</v>
      </c>
      <c r="C312" s="166"/>
      <c r="D312" s="166"/>
      <c r="E312" s="166"/>
      <c r="F312" s="166"/>
      <c r="G312" s="166"/>
      <c r="H312" s="166"/>
      <c r="I312" s="166"/>
      <c r="J312" s="167"/>
    </row>
    <row r="313" spans="1:10" ht="45.75" customHeight="1">
      <c r="A313" s="69">
        <v>36</v>
      </c>
      <c r="B313" s="175" t="s">
        <v>440</v>
      </c>
      <c r="C313" s="166"/>
      <c r="D313" s="166"/>
      <c r="E313" s="166"/>
      <c r="F313" s="166"/>
      <c r="G313" s="166"/>
      <c r="H313" s="166"/>
      <c r="I313" s="166"/>
      <c r="J313" s="167"/>
    </row>
    <row r="314" spans="1:10" ht="101.25">
      <c r="A314" s="69">
        <v>37</v>
      </c>
      <c r="B314" s="19" t="s">
        <v>771</v>
      </c>
      <c r="C314" s="56"/>
      <c r="D314" s="56" t="s">
        <v>677</v>
      </c>
      <c r="E314" s="120">
        <v>28.6</v>
      </c>
      <c r="F314" s="120">
        <v>28.6</v>
      </c>
      <c r="G314" s="120">
        <v>28.6</v>
      </c>
      <c r="H314" s="79">
        <f t="shared" si="11"/>
        <v>1</v>
      </c>
      <c r="I314" s="79">
        <f>G314/G314</f>
        <v>1</v>
      </c>
      <c r="J314" s="20"/>
    </row>
    <row r="315" spans="1:10" ht="20.25">
      <c r="A315" s="69">
        <v>38</v>
      </c>
      <c r="B315" s="175" t="s">
        <v>86</v>
      </c>
      <c r="C315" s="166"/>
      <c r="D315" s="166"/>
      <c r="E315" s="166"/>
      <c r="F315" s="166"/>
      <c r="G315" s="166"/>
      <c r="H315" s="166"/>
      <c r="I315" s="166"/>
      <c r="J315" s="167"/>
    </row>
    <row r="316" spans="1:10" ht="20.25">
      <c r="A316" s="69">
        <v>39</v>
      </c>
      <c r="B316" s="175" t="s">
        <v>441</v>
      </c>
      <c r="C316" s="166"/>
      <c r="D316" s="166"/>
      <c r="E316" s="166"/>
      <c r="F316" s="166"/>
      <c r="G316" s="166"/>
      <c r="H316" s="166"/>
      <c r="I316" s="166"/>
      <c r="J316" s="167"/>
    </row>
    <row r="317" spans="1:10" ht="165" customHeight="1">
      <c r="A317" s="69">
        <v>40</v>
      </c>
      <c r="B317" s="19" t="s">
        <v>772</v>
      </c>
      <c r="C317" s="56"/>
      <c r="D317" s="56" t="s">
        <v>677</v>
      </c>
      <c r="E317" s="120">
        <v>82.6</v>
      </c>
      <c r="F317" s="120">
        <v>82.6</v>
      </c>
      <c r="G317" s="120">
        <v>82.6</v>
      </c>
      <c r="H317" s="79">
        <f t="shared" si="11"/>
        <v>1</v>
      </c>
      <c r="I317" s="79">
        <f>G317/G317</f>
        <v>1</v>
      </c>
      <c r="J317" s="20"/>
    </row>
    <row r="318" spans="1:10" ht="121.5">
      <c r="A318" s="69">
        <v>41</v>
      </c>
      <c r="B318" s="19" t="s">
        <v>773</v>
      </c>
      <c r="C318" s="56"/>
      <c r="D318" s="56" t="s">
        <v>677</v>
      </c>
      <c r="E318" s="80" t="s">
        <v>740</v>
      </c>
      <c r="F318" s="80" t="s">
        <v>741</v>
      </c>
      <c r="G318" s="80" t="s">
        <v>742</v>
      </c>
      <c r="H318" s="79">
        <v>1</v>
      </c>
      <c r="I318" s="79">
        <v>1</v>
      </c>
      <c r="J318" s="20"/>
    </row>
    <row r="319" spans="1:10" ht="20.25">
      <c r="A319" s="69">
        <v>42</v>
      </c>
      <c r="B319" s="175" t="s">
        <v>442</v>
      </c>
      <c r="C319" s="166"/>
      <c r="D319" s="166"/>
      <c r="E319" s="166"/>
      <c r="F319" s="166"/>
      <c r="G319" s="166"/>
      <c r="H319" s="166"/>
      <c r="I319" s="166"/>
      <c r="J319" s="167"/>
    </row>
    <row r="320" spans="1:10" ht="101.25">
      <c r="A320" s="69">
        <v>43</v>
      </c>
      <c r="B320" s="19" t="s">
        <v>774</v>
      </c>
      <c r="C320" s="56"/>
      <c r="D320" s="56" t="s">
        <v>677</v>
      </c>
      <c r="E320" s="120">
        <v>100</v>
      </c>
      <c r="F320" s="120">
        <v>100</v>
      </c>
      <c r="G320" s="120">
        <v>100</v>
      </c>
      <c r="H320" s="79">
        <f t="shared" si="11"/>
        <v>1</v>
      </c>
      <c r="I320" s="79">
        <f>G320/G320</f>
        <v>1</v>
      </c>
      <c r="J320" s="20"/>
    </row>
    <row r="321" spans="1:10" ht="20.25">
      <c r="A321" s="69">
        <v>44</v>
      </c>
      <c r="B321" s="175" t="s">
        <v>451</v>
      </c>
      <c r="C321" s="166"/>
      <c r="D321" s="166"/>
      <c r="E321" s="166"/>
      <c r="F321" s="166"/>
      <c r="G321" s="166"/>
      <c r="H321" s="166"/>
      <c r="I321" s="166"/>
      <c r="J321" s="167"/>
    </row>
    <row r="322" spans="1:10" ht="60.75">
      <c r="A322" s="69">
        <v>45</v>
      </c>
      <c r="B322" s="19" t="s">
        <v>775</v>
      </c>
      <c r="C322" s="56"/>
      <c r="D322" s="56" t="s">
        <v>677</v>
      </c>
      <c r="E322" s="120">
        <v>6</v>
      </c>
      <c r="F322" s="120">
        <v>6</v>
      </c>
      <c r="G322" s="120">
        <v>6</v>
      </c>
      <c r="H322" s="79">
        <f t="shared" si="11"/>
        <v>1</v>
      </c>
      <c r="I322" s="79">
        <f>G322/G322</f>
        <v>1</v>
      </c>
      <c r="J322" s="20"/>
    </row>
    <row r="323" spans="1:10" ht="45.75" customHeight="1">
      <c r="A323" s="69">
        <v>46</v>
      </c>
      <c r="B323" s="175" t="s">
        <v>750</v>
      </c>
      <c r="C323" s="166"/>
      <c r="D323" s="166"/>
      <c r="E323" s="166"/>
      <c r="F323" s="166"/>
      <c r="G323" s="166"/>
      <c r="H323" s="166"/>
      <c r="I323" s="166"/>
      <c r="J323" s="167"/>
    </row>
    <row r="324" spans="1:10" ht="22.5" customHeight="1">
      <c r="A324" s="69">
        <v>47</v>
      </c>
      <c r="B324" s="175" t="s">
        <v>751</v>
      </c>
      <c r="C324" s="166"/>
      <c r="D324" s="166"/>
      <c r="E324" s="166"/>
      <c r="F324" s="166"/>
      <c r="G324" s="166"/>
      <c r="H324" s="166"/>
      <c r="I324" s="166"/>
      <c r="J324" s="167"/>
    </row>
    <row r="325" spans="1:10" ht="121.5">
      <c r="A325" s="69">
        <v>48</v>
      </c>
      <c r="B325" s="19" t="s">
        <v>776</v>
      </c>
      <c r="C325" s="56"/>
      <c r="D325" s="56" t="s">
        <v>679</v>
      </c>
      <c r="E325" s="102">
        <v>17</v>
      </c>
      <c r="F325" s="102">
        <v>17</v>
      </c>
      <c r="G325" s="102">
        <v>17</v>
      </c>
      <c r="H325" s="79">
        <f t="shared" si="11"/>
        <v>1</v>
      </c>
      <c r="I325" s="79">
        <f>G325/G325</f>
        <v>1</v>
      </c>
      <c r="J325" s="20"/>
    </row>
    <row r="326" spans="1:10" ht="225.75" customHeight="1">
      <c r="A326" s="69">
        <v>49</v>
      </c>
      <c r="B326" s="19" t="s">
        <v>777</v>
      </c>
      <c r="C326" s="56"/>
      <c r="D326" s="56" t="s">
        <v>678</v>
      </c>
      <c r="E326" s="102">
        <v>3</v>
      </c>
      <c r="F326" s="102">
        <v>3</v>
      </c>
      <c r="G326" s="102">
        <v>3</v>
      </c>
      <c r="H326" s="79">
        <f t="shared" si="11"/>
        <v>1</v>
      </c>
      <c r="I326" s="79">
        <f>G326/G326</f>
        <v>1</v>
      </c>
      <c r="J326" s="20"/>
    </row>
    <row r="327" spans="1:10" ht="141.75" customHeight="1">
      <c r="A327" s="69">
        <v>50</v>
      </c>
      <c r="B327" s="19" t="s">
        <v>778</v>
      </c>
      <c r="C327" s="56"/>
      <c r="D327" s="56" t="s">
        <v>677</v>
      </c>
      <c r="E327" s="80">
        <v>4.76</v>
      </c>
      <c r="F327" s="80">
        <v>0</v>
      </c>
      <c r="G327" s="80">
        <v>0</v>
      </c>
      <c r="H327" s="79">
        <f t="shared" si="11"/>
        <v>0</v>
      </c>
      <c r="I327" s="79"/>
      <c r="J327" s="20"/>
    </row>
    <row r="328" spans="1:10" ht="121.5">
      <c r="A328" s="69">
        <v>51</v>
      </c>
      <c r="B328" s="19" t="s">
        <v>779</v>
      </c>
      <c r="C328" s="56"/>
      <c r="D328" s="56" t="s">
        <v>677</v>
      </c>
      <c r="E328" s="80">
        <v>4.76</v>
      </c>
      <c r="F328" s="80">
        <v>0</v>
      </c>
      <c r="G328" s="80">
        <v>0</v>
      </c>
      <c r="H328" s="79">
        <f t="shared" si="11"/>
        <v>0</v>
      </c>
      <c r="I328" s="79"/>
      <c r="J328" s="20"/>
    </row>
    <row r="329" spans="1:10" ht="60.75">
      <c r="A329" s="69">
        <v>52</v>
      </c>
      <c r="B329" s="19" t="s">
        <v>780</v>
      </c>
      <c r="C329" s="56"/>
      <c r="D329" s="56" t="s">
        <v>679</v>
      </c>
      <c r="E329" s="102">
        <v>16</v>
      </c>
      <c r="F329" s="102">
        <v>0</v>
      </c>
      <c r="G329" s="102">
        <v>0</v>
      </c>
      <c r="H329" s="79">
        <f t="shared" si="11"/>
        <v>0</v>
      </c>
      <c r="I329" s="79"/>
      <c r="J329" s="20"/>
    </row>
    <row r="330" spans="1:10" ht="81">
      <c r="A330" s="69">
        <v>53</v>
      </c>
      <c r="B330" s="19" t="s">
        <v>781</v>
      </c>
      <c r="C330" s="56"/>
      <c r="D330" s="56" t="s">
        <v>679</v>
      </c>
      <c r="E330" s="102">
        <v>5</v>
      </c>
      <c r="F330" s="102">
        <v>0</v>
      </c>
      <c r="G330" s="102">
        <v>0</v>
      </c>
      <c r="H330" s="79">
        <f t="shared" si="11"/>
        <v>0</v>
      </c>
      <c r="I330" s="79"/>
      <c r="J330" s="20"/>
    </row>
    <row r="331" spans="1:10" ht="22.5" customHeight="1">
      <c r="A331" s="69">
        <v>54</v>
      </c>
      <c r="B331" s="175" t="s">
        <v>752</v>
      </c>
      <c r="C331" s="166"/>
      <c r="D331" s="166"/>
      <c r="E331" s="166"/>
      <c r="F331" s="166"/>
      <c r="G331" s="166"/>
      <c r="H331" s="166"/>
      <c r="I331" s="166"/>
      <c r="J331" s="167"/>
    </row>
    <row r="332" spans="1:10" ht="40.5" customHeight="1">
      <c r="A332" s="69">
        <v>55</v>
      </c>
      <c r="B332" s="175" t="s">
        <v>753</v>
      </c>
      <c r="C332" s="166"/>
      <c r="D332" s="166"/>
      <c r="E332" s="166"/>
      <c r="F332" s="166"/>
      <c r="G332" s="166"/>
      <c r="H332" s="166"/>
      <c r="I332" s="166"/>
      <c r="J332" s="167"/>
    </row>
    <row r="333" spans="1:10" ht="167.25" customHeight="1">
      <c r="A333" s="69">
        <v>56</v>
      </c>
      <c r="B333" s="19" t="s">
        <v>782</v>
      </c>
      <c r="C333" s="56"/>
      <c r="D333" s="56" t="s">
        <v>677</v>
      </c>
      <c r="E333" s="120">
        <v>50</v>
      </c>
      <c r="F333" s="120">
        <v>50</v>
      </c>
      <c r="G333" s="120">
        <v>50</v>
      </c>
      <c r="H333" s="79">
        <f t="shared" si="11"/>
        <v>1</v>
      </c>
      <c r="I333" s="79">
        <f>G333/G333</f>
        <v>1</v>
      </c>
      <c r="J333" s="20"/>
    </row>
    <row r="334" spans="1:10" ht="101.25">
      <c r="A334" s="69">
        <v>57</v>
      </c>
      <c r="B334" s="19" t="s">
        <v>710</v>
      </c>
      <c r="C334" s="56"/>
      <c r="D334" s="56" t="s">
        <v>677</v>
      </c>
      <c r="E334" s="120">
        <v>9</v>
      </c>
      <c r="F334" s="120">
        <v>9</v>
      </c>
      <c r="G334" s="120">
        <v>9</v>
      </c>
      <c r="H334" s="79">
        <f t="shared" si="11"/>
        <v>1</v>
      </c>
      <c r="I334" s="79">
        <f>G334/G334</f>
        <v>1</v>
      </c>
      <c r="J334" s="20"/>
    </row>
    <row r="335" spans="1:10" ht="81">
      <c r="A335" s="69">
        <v>58</v>
      </c>
      <c r="B335" s="19" t="s">
        <v>711</v>
      </c>
      <c r="C335" s="56"/>
      <c r="D335" s="56" t="s">
        <v>417</v>
      </c>
      <c r="E335" s="102">
        <v>1</v>
      </c>
      <c r="F335" s="102">
        <v>1</v>
      </c>
      <c r="G335" s="102">
        <v>1</v>
      </c>
      <c r="H335" s="79">
        <f t="shared" si="11"/>
        <v>1</v>
      </c>
      <c r="I335" s="79">
        <f>G335/G335</f>
        <v>1</v>
      </c>
      <c r="J335" s="20"/>
    </row>
    <row r="336" spans="1:10" ht="121.5">
      <c r="A336" s="69">
        <v>59</v>
      </c>
      <c r="B336" s="19" t="s">
        <v>712</v>
      </c>
      <c r="C336" s="56"/>
      <c r="D336" s="56" t="s">
        <v>677</v>
      </c>
      <c r="E336" s="120">
        <v>3</v>
      </c>
      <c r="F336" s="120">
        <v>3</v>
      </c>
      <c r="G336" s="120">
        <v>3</v>
      </c>
      <c r="H336" s="79">
        <f t="shared" si="11"/>
        <v>1</v>
      </c>
      <c r="I336" s="79">
        <f>G336/G336</f>
        <v>1</v>
      </c>
      <c r="J336" s="20"/>
    </row>
    <row r="337" spans="1:10" ht="24.75" customHeight="1">
      <c r="A337" s="69">
        <v>60</v>
      </c>
      <c r="B337" s="175" t="s">
        <v>754</v>
      </c>
      <c r="C337" s="166"/>
      <c r="D337" s="166"/>
      <c r="E337" s="166"/>
      <c r="F337" s="166"/>
      <c r="G337" s="166"/>
      <c r="H337" s="166"/>
      <c r="I337" s="166"/>
      <c r="J337" s="167"/>
    </row>
    <row r="338" spans="1:10" ht="20.25">
      <c r="A338" s="69">
        <v>61</v>
      </c>
      <c r="B338" s="175" t="s">
        <v>755</v>
      </c>
      <c r="C338" s="166"/>
      <c r="D338" s="166"/>
      <c r="E338" s="166"/>
      <c r="F338" s="166"/>
      <c r="G338" s="166"/>
      <c r="H338" s="166"/>
      <c r="I338" s="166"/>
      <c r="J338" s="167"/>
    </row>
    <row r="339" spans="1:10" ht="60.75">
      <c r="A339" s="69">
        <v>62</v>
      </c>
      <c r="B339" s="19" t="s">
        <v>713</v>
      </c>
      <c r="C339" s="56"/>
      <c r="D339" s="56" t="s">
        <v>679</v>
      </c>
      <c r="E339" s="102">
        <v>1</v>
      </c>
      <c r="F339" s="102">
        <v>0</v>
      </c>
      <c r="G339" s="102">
        <v>0</v>
      </c>
      <c r="H339" s="79">
        <f t="shared" si="11"/>
        <v>0</v>
      </c>
      <c r="I339" s="79"/>
      <c r="J339" s="20"/>
    </row>
    <row r="340" spans="1:10" ht="20.25">
      <c r="A340" s="69">
        <v>63</v>
      </c>
      <c r="B340" s="186" t="s">
        <v>452</v>
      </c>
      <c r="C340" s="166"/>
      <c r="D340" s="166"/>
      <c r="E340" s="166"/>
      <c r="F340" s="166"/>
      <c r="G340" s="166"/>
      <c r="H340" s="166"/>
      <c r="I340" s="166"/>
      <c r="J340" s="167"/>
    </row>
    <row r="341" spans="1:10" ht="20.25">
      <c r="A341" s="69">
        <v>64</v>
      </c>
      <c r="B341" s="175" t="s">
        <v>756</v>
      </c>
      <c r="C341" s="166"/>
      <c r="D341" s="166"/>
      <c r="E341" s="166"/>
      <c r="F341" s="166"/>
      <c r="G341" s="166"/>
      <c r="H341" s="166"/>
      <c r="I341" s="166"/>
      <c r="J341" s="167"/>
    </row>
    <row r="342" spans="1:10" ht="25.5" customHeight="1">
      <c r="A342" s="69">
        <v>65</v>
      </c>
      <c r="B342" s="175" t="s">
        <v>757</v>
      </c>
      <c r="C342" s="166"/>
      <c r="D342" s="166"/>
      <c r="E342" s="166"/>
      <c r="F342" s="166"/>
      <c r="G342" s="166"/>
      <c r="H342" s="166"/>
      <c r="I342" s="166"/>
      <c r="J342" s="167"/>
    </row>
    <row r="343" spans="1:10" ht="93.75" customHeight="1">
      <c r="A343" s="69">
        <v>66</v>
      </c>
      <c r="B343" s="19" t="s">
        <v>758</v>
      </c>
      <c r="C343" s="56"/>
      <c r="D343" s="56" t="s">
        <v>102</v>
      </c>
      <c r="E343" s="102">
        <v>1690</v>
      </c>
      <c r="F343" s="102">
        <v>1328</v>
      </c>
      <c r="G343" s="102">
        <v>1328</v>
      </c>
      <c r="H343" s="79">
        <f>G343/E343</f>
        <v>0.7857988165680473</v>
      </c>
      <c r="I343" s="79">
        <f>G343/G343</f>
        <v>1</v>
      </c>
      <c r="J343" s="20" t="s">
        <v>759</v>
      </c>
    </row>
    <row r="344" spans="1:10" ht="81">
      <c r="A344" s="69">
        <v>67</v>
      </c>
      <c r="B344" s="19" t="s">
        <v>760</v>
      </c>
      <c r="C344" s="56"/>
      <c r="D344" s="56" t="s">
        <v>102</v>
      </c>
      <c r="E344" s="102">
        <v>335</v>
      </c>
      <c r="F344" s="102">
        <v>335</v>
      </c>
      <c r="G344" s="102">
        <v>335</v>
      </c>
      <c r="H344" s="79">
        <f>G344/E344</f>
        <v>1</v>
      </c>
      <c r="I344" s="79">
        <f>G344/G344</f>
        <v>1</v>
      </c>
      <c r="J344" s="20"/>
    </row>
    <row r="345" spans="1:10" ht="60.75">
      <c r="A345" s="69">
        <v>68</v>
      </c>
      <c r="B345" s="19" t="s">
        <v>761</v>
      </c>
      <c r="C345" s="56"/>
      <c r="D345" s="56" t="s">
        <v>102</v>
      </c>
      <c r="E345" s="102">
        <v>15</v>
      </c>
      <c r="F345" s="102">
        <v>15</v>
      </c>
      <c r="G345" s="102">
        <v>15</v>
      </c>
      <c r="H345" s="79">
        <f>G345/E345</f>
        <v>1</v>
      </c>
      <c r="I345" s="79">
        <f>G345/G345</f>
        <v>1</v>
      </c>
      <c r="J345" s="20"/>
    </row>
    <row r="346" spans="1:10" ht="81">
      <c r="A346" s="69">
        <v>69</v>
      </c>
      <c r="B346" s="19" t="s">
        <v>762</v>
      </c>
      <c r="C346" s="56"/>
      <c r="D346" s="56"/>
      <c r="E346" s="102"/>
      <c r="F346" s="102"/>
      <c r="G346" s="102"/>
      <c r="H346" s="79"/>
      <c r="I346" s="79"/>
      <c r="J346" s="20"/>
    </row>
    <row r="347" spans="1:10" ht="40.5">
      <c r="A347" s="69">
        <v>70</v>
      </c>
      <c r="B347" s="19" t="s">
        <v>743</v>
      </c>
      <c r="C347" s="56"/>
      <c r="D347" s="56" t="s">
        <v>102</v>
      </c>
      <c r="E347" s="102">
        <v>97</v>
      </c>
      <c r="F347" s="102">
        <v>97</v>
      </c>
      <c r="G347" s="102">
        <v>97</v>
      </c>
      <c r="H347" s="79">
        <f>G347/E347</f>
        <v>1</v>
      </c>
      <c r="I347" s="79">
        <f>G347/G347</f>
        <v>1</v>
      </c>
      <c r="J347" s="20"/>
    </row>
    <row r="348" spans="1:10" ht="60.75">
      <c r="A348" s="69">
        <v>71</v>
      </c>
      <c r="B348" s="19" t="s">
        <v>744</v>
      </c>
      <c r="C348" s="56"/>
      <c r="D348" s="56" t="s">
        <v>102</v>
      </c>
      <c r="E348" s="102">
        <v>80</v>
      </c>
      <c r="F348" s="102">
        <v>40</v>
      </c>
      <c r="G348" s="102">
        <v>40</v>
      </c>
      <c r="H348" s="79">
        <f>G348/E348</f>
        <v>0.5</v>
      </c>
      <c r="I348" s="79">
        <f>G348/G348</f>
        <v>1</v>
      </c>
      <c r="J348" s="20" t="s">
        <v>763</v>
      </c>
    </row>
    <row r="349" spans="1:10" ht="60.75">
      <c r="A349" s="69">
        <v>72</v>
      </c>
      <c r="B349" s="19" t="s">
        <v>603</v>
      </c>
      <c r="C349" s="56"/>
      <c r="D349" s="56" t="s">
        <v>102</v>
      </c>
      <c r="E349" s="102">
        <v>131</v>
      </c>
      <c r="F349" s="102">
        <v>68</v>
      </c>
      <c r="G349" s="102">
        <v>68</v>
      </c>
      <c r="H349" s="79">
        <f>G349/E349</f>
        <v>0.5190839694656488</v>
      </c>
      <c r="I349" s="79">
        <f>G349/G349</f>
        <v>1</v>
      </c>
      <c r="J349" s="20" t="s">
        <v>764</v>
      </c>
    </row>
    <row r="350" spans="1:10" ht="84" customHeight="1">
      <c r="A350" s="69">
        <v>73</v>
      </c>
      <c r="B350" s="19" t="s">
        <v>765</v>
      </c>
      <c r="C350" s="56"/>
      <c r="D350" s="56" t="s">
        <v>102</v>
      </c>
      <c r="E350" s="102">
        <v>2740</v>
      </c>
      <c r="F350" s="102">
        <v>1728</v>
      </c>
      <c r="G350" s="102">
        <v>1728</v>
      </c>
      <c r="H350" s="79">
        <f>G350/E350</f>
        <v>0.6306569343065693</v>
      </c>
      <c r="I350" s="79">
        <f>G350/G350</f>
        <v>1</v>
      </c>
      <c r="J350" s="20" t="s">
        <v>766</v>
      </c>
    </row>
    <row r="351" spans="1:10" ht="83.25" customHeight="1">
      <c r="A351" s="69">
        <v>74</v>
      </c>
      <c r="B351" s="19" t="s">
        <v>604</v>
      </c>
      <c r="C351" s="56"/>
      <c r="D351" s="56" t="s">
        <v>102</v>
      </c>
      <c r="E351" s="102">
        <v>105</v>
      </c>
      <c r="F351" s="102">
        <v>105</v>
      </c>
      <c r="G351" s="102">
        <v>105</v>
      </c>
      <c r="H351" s="79">
        <f>G351/E351</f>
        <v>1</v>
      </c>
      <c r="I351" s="79">
        <f>G351/G351</f>
        <v>1</v>
      </c>
      <c r="J351" s="20"/>
    </row>
    <row r="352" spans="1:10" ht="22.5" customHeight="1">
      <c r="A352" s="69">
        <v>75</v>
      </c>
      <c r="B352" s="186" t="s">
        <v>448</v>
      </c>
      <c r="C352" s="166"/>
      <c r="D352" s="166"/>
      <c r="E352" s="166"/>
      <c r="F352" s="166"/>
      <c r="G352" s="166"/>
      <c r="H352" s="166"/>
      <c r="I352" s="166"/>
      <c r="J352" s="167"/>
    </row>
    <row r="353" spans="1:10" ht="20.25">
      <c r="A353" s="69">
        <v>76</v>
      </c>
      <c r="B353" s="175" t="s">
        <v>767</v>
      </c>
      <c r="C353" s="166"/>
      <c r="D353" s="166"/>
      <c r="E353" s="166"/>
      <c r="F353" s="166"/>
      <c r="G353" s="166"/>
      <c r="H353" s="166"/>
      <c r="I353" s="166"/>
      <c r="J353" s="167"/>
    </row>
    <row r="354" spans="1:10" ht="22.5" customHeight="1">
      <c r="A354" s="69">
        <v>77</v>
      </c>
      <c r="B354" s="175" t="s">
        <v>768</v>
      </c>
      <c r="C354" s="166"/>
      <c r="D354" s="166"/>
      <c r="E354" s="166"/>
      <c r="F354" s="166"/>
      <c r="G354" s="166"/>
      <c r="H354" s="166"/>
      <c r="I354" s="166"/>
      <c r="J354" s="167"/>
    </row>
    <row r="355" spans="1:10" ht="101.25">
      <c r="A355" s="69">
        <v>78</v>
      </c>
      <c r="B355" s="19" t="s">
        <v>605</v>
      </c>
      <c r="C355" s="56"/>
      <c r="D355" s="56" t="s">
        <v>677</v>
      </c>
      <c r="E355" s="80">
        <v>25</v>
      </c>
      <c r="F355" s="80">
        <v>25</v>
      </c>
      <c r="G355" s="80">
        <v>25</v>
      </c>
      <c r="H355" s="79">
        <f>G355/E355</f>
        <v>1</v>
      </c>
      <c r="I355" s="79">
        <f>G355/G355</f>
        <v>1</v>
      </c>
      <c r="J355" s="20"/>
    </row>
    <row r="356" spans="1:10" ht="84" customHeight="1">
      <c r="A356" s="69">
        <v>79</v>
      </c>
      <c r="B356" s="19" t="s">
        <v>705</v>
      </c>
      <c r="C356" s="56"/>
      <c r="D356" s="56" t="s">
        <v>677</v>
      </c>
      <c r="E356" s="80">
        <v>9.62</v>
      </c>
      <c r="F356" s="80">
        <v>0</v>
      </c>
      <c r="G356" s="80">
        <v>0</v>
      </c>
      <c r="H356" s="79">
        <f>G356/E356</f>
        <v>0</v>
      </c>
      <c r="I356" s="79"/>
      <c r="J356" s="20"/>
    </row>
    <row r="357" spans="1:10" ht="20.25">
      <c r="A357" s="69">
        <v>80</v>
      </c>
      <c r="B357" s="175" t="s">
        <v>301</v>
      </c>
      <c r="C357" s="166"/>
      <c r="D357" s="166"/>
      <c r="E357" s="166"/>
      <c r="F357" s="166"/>
      <c r="G357" s="166"/>
      <c r="H357" s="166"/>
      <c r="I357" s="166"/>
      <c r="J357" s="167"/>
    </row>
    <row r="358" spans="1:10" ht="81">
      <c r="A358" s="69">
        <v>81</v>
      </c>
      <c r="B358" s="19" t="s">
        <v>706</v>
      </c>
      <c r="C358" s="56"/>
      <c r="D358" s="56" t="s">
        <v>102</v>
      </c>
      <c r="E358" s="102">
        <v>5</v>
      </c>
      <c r="F358" s="102">
        <v>0</v>
      </c>
      <c r="G358" s="102">
        <v>0</v>
      </c>
      <c r="H358" s="79">
        <f>G358/E358</f>
        <v>0</v>
      </c>
      <c r="I358" s="79"/>
      <c r="J358" s="20"/>
    </row>
    <row r="359" spans="1:10" ht="42.75" customHeight="1">
      <c r="A359" s="69">
        <v>82</v>
      </c>
      <c r="B359" s="175" t="s">
        <v>302</v>
      </c>
      <c r="C359" s="166"/>
      <c r="D359" s="166"/>
      <c r="E359" s="166"/>
      <c r="F359" s="166"/>
      <c r="G359" s="166"/>
      <c r="H359" s="166"/>
      <c r="I359" s="166"/>
      <c r="J359" s="167"/>
    </row>
    <row r="360" spans="1:10" ht="38.25" customHeight="1">
      <c r="A360" s="69">
        <v>83</v>
      </c>
      <c r="B360" s="175" t="s">
        <v>303</v>
      </c>
      <c r="C360" s="166"/>
      <c r="D360" s="166"/>
      <c r="E360" s="166"/>
      <c r="F360" s="166"/>
      <c r="G360" s="166"/>
      <c r="H360" s="166"/>
      <c r="I360" s="166"/>
      <c r="J360" s="167"/>
    </row>
    <row r="361" spans="1:10" ht="81">
      <c r="A361" s="69">
        <v>84</v>
      </c>
      <c r="B361" s="19" t="s">
        <v>692</v>
      </c>
      <c r="C361" s="56"/>
      <c r="D361" s="56" t="s">
        <v>102</v>
      </c>
      <c r="E361" s="102">
        <v>2</v>
      </c>
      <c r="F361" s="102">
        <v>2</v>
      </c>
      <c r="G361" s="102">
        <v>2</v>
      </c>
      <c r="H361" s="79">
        <f>G361/E361</f>
        <v>1</v>
      </c>
      <c r="I361" s="79">
        <f>G361/G361</f>
        <v>1</v>
      </c>
      <c r="J361" s="20"/>
    </row>
    <row r="362" spans="1:10" ht="20.25">
      <c r="A362" s="69">
        <v>85</v>
      </c>
      <c r="B362" s="186" t="s">
        <v>418</v>
      </c>
      <c r="C362" s="166"/>
      <c r="D362" s="166"/>
      <c r="E362" s="166"/>
      <c r="F362" s="166"/>
      <c r="G362" s="166"/>
      <c r="H362" s="166"/>
      <c r="I362" s="166"/>
      <c r="J362" s="167"/>
    </row>
    <row r="363" spans="1:10" ht="20.25">
      <c r="A363" s="69">
        <v>86</v>
      </c>
      <c r="B363" s="175" t="s">
        <v>304</v>
      </c>
      <c r="C363" s="166"/>
      <c r="D363" s="166"/>
      <c r="E363" s="166"/>
      <c r="F363" s="166"/>
      <c r="G363" s="166"/>
      <c r="H363" s="166"/>
      <c r="I363" s="166"/>
      <c r="J363" s="167"/>
    </row>
    <row r="364" spans="1:10" ht="40.5" customHeight="1">
      <c r="A364" s="69">
        <v>87</v>
      </c>
      <c r="B364" s="175" t="s">
        <v>305</v>
      </c>
      <c r="C364" s="166"/>
      <c r="D364" s="166"/>
      <c r="E364" s="166"/>
      <c r="F364" s="166"/>
      <c r="G364" s="166"/>
      <c r="H364" s="166"/>
      <c r="I364" s="166"/>
      <c r="J364" s="167"/>
    </row>
    <row r="365" spans="1:10" ht="23.25" customHeight="1">
      <c r="A365" s="69">
        <v>88</v>
      </c>
      <c r="B365" s="175" t="s">
        <v>306</v>
      </c>
      <c r="C365" s="166"/>
      <c r="D365" s="166"/>
      <c r="E365" s="166"/>
      <c r="F365" s="166"/>
      <c r="G365" s="166"/>
      <c r="H365" s="166"/>
      <c r="I365" s="166"/>
      <c r="J365" s="167"/>
    </row>
    <row r="366" spans="1:10" ht="60.75">
      <c r="A366" s="69">
        <v>89</v>
      </c>
      <c r="B366" s="19" t="s">
        <v>707</v>
      </c>
      <c r="C366" s="56"/>
      <c r="D366" s="56" t="s">
        <v>677</v>
      </c>
      <c r="E366" s="120">
        <v>21</v>
      </c>
      <c r="F366" s="120">
        <v>21</v>
      </c>
      <c r="G366" s="120">
        <v>21</v>
      </c>
      <c r="H366" s="79">
        <f>G366/E366</f>
        <v>1</v>
      </c>
      <c r="I366" s="79">
        <f>G366/G366</f>
        <v>1</v>
      </c>
      <c r="J366" s="20"/>
    </row>
    <row r="367" spans="1:10" ht="18" customHeight="1">
      <c r="A367" s="69">
        <v>90</v>
      </c>
      <c r="B367" s="186" t="s">
        <v>272</v>
      </c>
      <c r="C367" s="166"/>
      <c r="D367" s="166"/>
      <c r="E367" s="166"/>
      <c r="F367" s="166"/>
      <c r="G367" s="166"/>
      <c r="H367" s="166"/>
      <c r="I367" s="166"/>
      <c r="J367" s="167"/>
    </row>
    <row r="368" spans="1:10" ht="20.25">
      <c r="A368" s="69">
        <v>91</v>
      </c>
      <c r="B368" s="175" t="s">
        <v>307</v>
      </c>
      <c r="C368" s="166"/>
      <c r="D368" s="166"/>
      <c r="E368" s="166"/>
      <c r="F368" s="166"/>
      <c r="G368" s="166"/>
      <c r="H368" s="166"/>
      <c r="I368" s="166"/>
      <c r="J368" s="167"/>
    </row>
    <row r="369" spans="1:10" ht="20.25">
      <c r="A369" s="69">
        <v>92</v>
      </c>
      <c r="B369" s="175" t="s">
        <v>308</v>
      </c>
      <c r="C369" s="166"/>
      <c r="D369" s="166"/>
      <c r="E369" s="166"/>
      <c r="F369" s="166"/>
      <c r="G369" s="166"/>
      <c r="H369" s="166"/>
      <c r="I369" s="166"/>
      <c r="J369" s="167"/>
    </row>
    <row r="370" spans="1:10" ht="163.5" customHeight="1">
      <c r="A370" s="69">
        <v>93</v>
      </c>
      <c r="B370" s="19" t="s">
        <v>691</v>
      </c>
      <c r="C370" s="56"/>
      <c r="D370" s="56" t="s">
        <v>677</v>
      </c>
      <c r="E370" s="120">
        <v>34.5</v>
      </c>
      <c r="F370" s="120">
        <v>0</v>
      </c>
      <c r="G370" s="120">
        <v>0</v>
      </c>
      <c r="H370" s="79">
        <f>G370/E370</f>
        <v>0</v>
      </c>
      <c r="I370" s="79"/>
      <c r="J370" s="20"/>
    </row>
    <row r="371" spans="1:10" ht="99.75" customHeight="1">
      <c r="A371" s="69">
        <v>94</v>
      </c>
      <c r="B371" s="19" t="s">
        <v>708</v>
      </c>
      <c r="C371" s="56"/>
      <c r="D371" s="56" t="s">
        <v>102</v>
      </c>
      <c r="E371" s="102">
        <v>40</v>
      </c>
      <c r="F371" s="102">
        <v>20</v>
      </c>
      <c r="G371" s="102">
        <v>20</v>
      </c>
      <c r="H371" s="79">
        <f>G371/E371</f>
        <v>0.5</v>
      </c>
      <c r="I371" s="79">
        <f>G371/G371</f>
        <v>1</v>
      </c>
      <c r="J371" s="20"/>
    </row>
    <row r="372" spans="1:10" ht="101.25">
      <c r="A372" s="69">
        <v>95</v>
      </c>
      <c r="B372" s="19" t="s">
        <v>709</v>
      </c>
      <c r="C372" s="56"/>
      <c r="D372" s="56" t="s">
        <v>677</v>
      </c>
      <c r="E372" s="120">
        <v>0.1</v>
      </c>
      <c r="F372" s="120">
        <v>0</v>
      </c>
      <c r="G372" s="120">
        <v>0</v>
      </c>
      <c r="H372" s="79">
        <f>G372/E372</f>
        <v>0</v>
      </c>
      <c r="I372" s="79"/>
      <c r="J372" s="20"/>
    </row>
    <row r="373" spans="1:10" ht="43.5" customHeight="1">
      <c r="A373" s="69">
        <v>96</v>
      </c>
      <c r="B373" s="175" t="s">
        <v>309</v>
      </c>
      <c r="C373" s="166"/>
      <c r="D373" s="166"/>
      <c r="E373" s="166"/>
      <c r="F373" s="166"/>
      <c r="G373" s="166"/>
      <c r="H373" s="166"/>
      <c r="I373" s="166"/>
      <c r="J373" s="167"/>
    </row>
    <row r="374" spans="1:10" ht="20.25">
      <c r="A374" s="69">
        <v>97</v>
      </c>
      <c r="B374" s="175" t="s">
        <v>310</v>
      </c>
      <c r="C374" s="166"/>
      <c r="D374" s="166"/>
      <c r="E374" s="166"/>
      <c r="F374" s="166"/>
      <c r="G374" s="166"/>
      <c r="H374" s="166"/>
      <c r="I374" s="166"/>
      <c r="J374" s="167"/>
    </row>
    <row r="375" spans="1:10" ht="121.5">
      <c r="A375" s="69">
        <v>98</v>
      </c>
      <c r="B375" s="19" t="s">
        <v>612</v>
      </c>
      <c r="C375" s="56"/>
      <c r="D375" s="56" t="s">
        <v>677</v>
      </c>
      <c r="E375" s="120">
        <v>11</v>
      </c>
      <c r="F375" s="120">
        <v>0</v>
      </c>
      <c r="G375" s="120">
        <v>0</v>
      </c>
      <c r="H375" s="79">
        <f>G375/E375</f>
        <v>0</v>
      </c>
      <c r="I375" s="79"/>
      <c r="J375" s="20"/>
    </row>
    <row r="376" spans="1:10" ht="20.25">
      <c r="A376" s="69">
        <v>99</v>
      </c>
      <c r="B376" s="186" t="s">
        <v>138</v>
      </c>
      <c r="C376" s="166"/>
      <c r="D376" s="166"/>
      <c r="E376" s="166"/>
      <c r="F376" s="166"/>
      <c r="G376" s="166"/>
      <c r="H376" s="166"/>
      <c r="I376" s="166"/>
      <c r="J376" s="167"/>
    </row>
    <row r="377" spans="1:10" ht="39.75" customHeight="1">
      <c r="A377" s="69">
        <v>100</v>
      </c>
      <c r="B377" s="175" t="s">
        <v>814</v>
      </c>
      <c r="C377" s="166"/>
      <c r="D377" s="166"/>
      <c r="E377" s="166"/>
      <c r="F377" s="166"/>
      <c r="G377" s="166"/>
      <c r="H377" s="166"/>
      <c r="I377" s="166"/>
      <c r="J377" s="167"/>
    </row>
    <row r="378" spans="1:10" ht="20.25">
      <c r="A378" s="69">
        <v>101</v>
      </c>
      <c r="B378" s="175" t="s">
        <v>815</v>
      </c>
      <c r="C378" s="166"/>
      <c r="D378" s="166"/>
      <c r="E378" s="166"/>
      <c r="F378" s="166"/>
      <c r="G378" s="166"/>
      <c r="H378" s="166"/>
      <c r="I378" s="166"/>
      <c r="J378" s="167"/>
    </row>
    <row r="379" spans="1:10" ht="101.25">
      <c r="A379" s="69">
        <v>102</v>
      </c>
      <c r="B379" s="19" t="s">
        <v>816</v>
      </c>
      <c r="C379" s="56"/>
      <c r="D379" s="56" t="s">
        <v>155</v>
      </c>
      <c r="E379" s="102">
        <v>9</v>
      </c>
      <c r="F379" s="102">
        <v>0</v>
      </c>
      <c r="G379" s="102">
        <v>0</v>
      </c>
      <c r="H379" s="79">
        <f>G379/E379</f>
        <v>0</v>
      </c>
      <c r="I379" s="79"/>
      <c r="J379" s="20"/>
    </row>
    <row r="380" spans="1:10" ht="20.25">
      <c r="A380" s="69">
        <v>103</v>
      </c>
      <c r="B380" s="175" t="s">
        <v>817</v>
      </c>
      <c r="C380" s="166"/>
      <c r="D380" s="166"/>
      <c r="E380" s="166"/>
      <c r="F380" s="166"/>
      <c r="G380" s="166"/>
      <c r="H380" s="166"/>
      <c r="I380" s="166"/>
      <c r="J380" s="167"/>
    </row>
    <row r="381" spans="1:10" ht="144.75" customHeight="1">
      <c r="A381" s="69">
        <v>104</v>
      </c>
      <c r="B381" s="19" t="s">
        <v>613</v>
      </c>
      <c r="C381" s="56"/>
      <c r="D381" s="56" t="s">
        <v>677</v>
      </c>
      <c r="E381" s="120">
        <v>13.6</v>
      </c>
      <c r="F381" s="120">
        <v>5.1</v>
      </c>
      <c r="G381" s="120">
        <v>5.1</v>
      </c>
      <c r="H381" s="79">
        <f>G381/E381</f>
        <v>0.375</v>
      </c>
      <c r="I381" s="79">
        <f>G381/G381</f>
        <v>1</v>
      </c>
      <c r="J381" s="20"/>
    </row>
    <row r="382" spans="1:10" ht="40.5" customHeight="1">
      <c r="A382" s="69">
        <v>105</v>
      </c>
      <c r="B382" s="175" t="s">
        <v>818</v>
      </c>
      <c r="C382" s="166"/>
      <c r="D382" s="166"/>
      <c r="E382" s="166"/>
      <c r="F382" s="166"/>
      <c r="G382" s="166"/>
      <c r="H382" s="166"/>
      <c r="I382" s="166"/>
      <c r="J382" s="167"/>
    </row>
    <row r="383" spans="1:10" ht="20.25">
      <c r="A383" s="69">
        <v>106</v>
      </c>
      <c r="B383" s="175" t="s">
        <v>819</v>
      </c>
      <c r="C383" s="166"/>
      <c r="D383" s="166"/>
      <c r="E383" s="166"/>
      <c r="F383" s="166"/>
      <c r="G383" s="166"/>
      <c r="H383" s="166"/>
      <c r="I383" s="166"/>
      <c r="J383" s="167"/>
    </row>
    <row r="384" spans="1:10" ht="123.75" customHeight="1">
      <c r="A384" s="69">
        <v>107</v>
      </c>
      <c r="B384" s="19" t="s">
        <v>614</v>
      </c>
      <c r="C384" s="56"/>
      <c r="D384" s="56" t="s">
        <v>678</v>
      </c>
      <c r="E384" s="102">
        <v>8</v>
      </c>
      <c r="F384" s="102">
        <v>8</v>
      </c>
      <c r="G384" s="102">
        <v>8</v>
      </c>
      <c r="H384" s="79">
        <f>G384/E384</f>
        <v>1</v>
      </c>
      <c r="I384" s="79">
        <f>G384/G384</f>
        <v>1</v>
      </c>
      <c r="J384" s="20"/>
    </row>
    <row r="385" spans="1:10" ht="20.25">
      <c r="A385" s="69">
        <v>108</v>
      </c>
      <c r="B385" s="186" t="s">
        <v>281</v>
      </c>
      <c r="C385" s="166"/>
      <c r="D385" s="166"/>
      <c r="E385" s="166"/>
      <c r="F385" s="166"/>
      <c r="G385" s="166"/>
      <c r="H385" s="166"/>
      <c r="I385" s="166"/>
      <c r="J385" s="167"/>
    </row>
    <row r="386" spans="1:10" ht="20.25">
      <c r="A386" s="69">
        <v>109</v>
      </c>
      <c r="B386" s="175" t="s">
        <v>820</v>
      </c>
      <c r="C386" s="166"/>
      <c r="D386" s="166"/>
      <c r="E386" s="166"/>
      <c r="F386" s="166"/>
      <c r="G386" s="166"/>
      <c r="H386" s="166"/>
      <c r="I386" s="166"/>
      <c r="J386" s="167"/>
    </row>
    <row r="387" spans="1:10" ht="41.25" customHeight="1">
      <c r="A387" s="69">
        <v>110</v>
      </c>
      <c r="B387" s="175" t="s">
        <v>821</v>
      </c>
      <c r="C387" s="166"/>
      <c r="D387" s="166"/>
      <c r="E387" s="166"/>
      <c r="F387" s="166"/>
      <c r="G387" s="166"/>
      <c r="H387" s="166"/>
      <c r="I387" s="166"/>
      <c r="J387" s="167"/>
    </row>
    <row r="388" spans="1:10" ht="60.75">
      <c r="A388" s="69">
        <v>111</v>
      </c>
      <c r="B388" s="19" t="s">
        <v>615</v>
      </c>
      <c r="C388" s="56"/>
      <c r="D388" s="56" t="s">
        <v>678</v>
      </c>
      <c r="E388" s="102">
        <v>29</v>
      </c>
      <c r="F388" s="102">
        <v>29</v>
      </c>
      <c r="G388" s="102">
        <v>29</v>
      </c>
      <c r="H388" s="79">
        <f>G388/E388</f>
        <v>1</v>
      </c>
      <c r="I388" s="79">
        <f>G388/G388</f>
        <v>1</v>
      </c>
      <c r="J388" s="20"/>
    </row>
    <row r="389" spans="1:10" ht="20.25">
      <c r="A389" s="69">
        <v>112</v>
      </c>
      <c r="B389" s="175" t="s">
        <v>822</v>
      </c>
      <c r="C389" s="166"/>
      <c r="D389" s="166"/>
      <c r="E389" s="166"/>
      <c r="F389" s="166"/>
      <c r="G389" s="166"/>
      <c r="H389" s="166"/>
      <c r="I389" s="166"/>
      <c r="J389" s="167"/>
    </row>
    <row r="390" spans="1:10" ht="20.25">
      <c r="A390" s="69">
        <v>113</v>
      </c>
      <c r="B390" s="175" t="s">
        <v>823</v>
      </c>
      <c r="C390" s="166"/>
      <c r="D390" s="166"/>
      <c r="E390" s="166"/>
      <c r="F390" s="166"/>
      <c r="G390" s="166"/>
      <c r="H390" s="166"/>
      <c r="I390" s="166"/>
      <c r="J390" s="167"/>
    </row>
    <row r="391" spans="1:10" ht="101.25">
      <c r="A391" s="69">
        <v>114</v>
      </c>
      <c r="B391" s="19" t="s">
        <v>616</v>
      </c>
      <c r="C391" s="56"/>
      <c r="D391" s="56" t="s">
        <v>44</v>
      </c>
      <c r="E391" s="102">
        <v>21363</v>
      </c>
      <c r="F391" s="102">
        <v>12089</v>
      </c>
      <c r="G391" s="102">
        <v>12089</v>
      </c>
      <c r="H391" s="79">
        <f>G391/E391</f>
        <v>0.5658849412535693</v>
      </c>
      <c r="I391" s="79">
        <f>G391/G391</f>
        <v>1</v>
      </c>
      <c r="J391" s="20"/>
    </row>
    <row r="392" spans="1:10" ht="22.5">
      <c r="A392" s="30"/>
      <c r="B392" s="42" t="s">
        <v>90</v>
      </c>
      <c r="C392" s="30"/>
      <c r="D392" s="30"/>
      <c r="E392" s="77"/>
      <c r="F392" s="77"/>
      <c r="G392" s="77"/>
      <c r="H392" s="93">
        <f>AVERAGE(H281:H391)</f>
        <v>0.5619589418672972</v>
      </c>
      <c r="I392" s="93">
        <f>AVERAGE(I281:I391)</f>
        <v>1.000860537419498</v>
      </c>
      <c r="J392" s="3"/>
    </row>
    <row r="393" spans="1:10" ht="12.75" customHeight="1">
      <c r="A393" s="30"/>
      <c r="B393" s="9"/>
      <c r="C393" s="30"/>
      <c r="D393" s="30"/>
      <c r="E393" s="77"/>
      <c r="F393" s="77"/>
      <c r="G393" s="77"/>
      <c r="H393" s="79"/>
      <c r="I393" s="79"/>
      <c r="J393" s="3"/>
    </row>
    <row r="394" spans="1:10" ht="20.25" customHeight="1">
      <c r="A394" s="159" t="s">
        <v>800</v>
      </c>
      <c r="B394" s="160"/>
      <c r="C394" s="160"/>
      <c r="D394" s="160"/>
      <c r="E394" s="160"/>
      <c r="F394" s="160"/>
      <c r="G394" s="160"/>
      <c r="H394" s="160"/>
      <c r="I394" s="160"/>
      <c r="J394" s="161"/>
    </row>
    <row r="395" spans="1:10" ht="20.25">
      <c r="A395" s="60">
        <v>1</v>
      </c>
      <c r="B395" s="171" t="s">
        <v>282</v>
      </c>
      <c r="C395" s="166"/>
      <c r="D395" s="166"/>
      <c r="E395" s="166"/>
      <c r="F395" s="166"/>
      <c r="G395" s="166"/>
      <c r="H395" s="166"/>
      <c r="I395" s="166"/>
      <c r="J395" s="167"/>
    </row>
    <row r="396" spans="1:10" ht="38.25" customHeight="1">
      <c r="A396" s="60">
        <v>2</v>
      </c>
      <c r="B396" s="172" t="s">
        <v>727</v>
      </c>
      <c r="C396" s="166"/>
      <c r="D396" s="166"/>
      <c r="E396" s="166"/>
      <c r="F396" s="166"/>
      <c r="G396" s="166"/>
      <c r="H396" s="166"/>
      <c r="I396" s="166"/>
      <c r="J396" s="167"/>
    </row>
    <row r="397" spans="1:10" ht="45.75" customHeight="1">
      <c r="A397" s="60">
        <v>3</v>
      </c>
      <c r="B397" s="172" t="s">
        <v>728</v>
      </c>
      <c r="C397" s="166"/>
      <c r="D397" s="166"/>
      <c r="E397" s="166"/>
      <c r="F397" s="166"/>
      <c r="G397" s="166"/>
      <c r="H397" s="166"/>
      <c r="I397" s="166"/>
      <c r="J397" s="167"/>
    </row>
    <row r="398" spans="1:10" ht="101.25">
      <c r="A398" s="60">
        <v>4</v>
      </c>
      <c r="B398" s="43" t="s">
        <v>383</v>
      </c>
      <c r="C398" s="57"/>
      <c r="D398" s="57" t="s">
        <v>274</v>
      </c>
      <c r="E398" s="121">
        <v>56.5</v>
      </c>
      <c r="F398" s="121">
        <v>56.5</v>
      </c>
      <c r="G398" s="122">
        <v>60.98</v>
      </c>
      <c r="H398" s="79">
        <f>G398/E398</f>
        <v>1.07929203539823</v>
      </c>
      <c r="I398" s="79">
        <f>G398/F398</f>
        <v>1.07929203539823</v>
      </c>
      <c r="J398" s="24"/>
    </row>
    <row r="399" spans="1:10" ht="144.75" customHeight="1">
      <c r="A399" s="60">
        <v>5</v>
      </c>
      <c r="B399" s="43" t="s">
        <v>384</v>
      </c>
      <c r="C399" s="57"/>
      <c r="D399" s="57" t="s">
        <v>274</v>
      </c>
      <c r="E399" s="121">
        <v>100</v>
      </c>
      <c r="F399" s="121">
        <v>100</v>
      </c>
      <c r="G399" s="121">
        <v>100</v>
      </c>
      <c r="H399" s="79">
        <f>G399/E399</f>
        <v>1</v>
      </c>
      <c r="I399" s="79">
        <f>G399/G399</f>
        <v>1</v>
      </c>
      <c r="J399" s="24"/>
    </row>
    <row r="400" spans="1:10" ht="101.25">
      <c r="A400" s="60">
        <v>6</v>
      </c>
      <c r="B400" s="44" t="s">
        <v>385</v>
      </c>
      <c r="C400" s="58"/>
      <c r="D400" s="58" t="s">
        <v>274</v>
      </c>
      <c r="E400" s="123">
        <v>85</v>
      </c>
      <c r="F400" s="123">
        <v>42</v>
      </c>
      <c r="G400" s="123">
        <v>42</v>
      </c>
      <c r="H400" s="79">
        <f>G400/E400</f>
        <v>0.49411764705882355</v>
      </c>
      <c r="I400" s="79">
        <f>G400/G400</f>
        <v>1</v>
      </c>
      <c r="J400" s="35" t="s">
        <v>824</v>
      </c>
    </row>
    <row r="401" spans="1:10" ht="45" customHeight="1">
      <c r="A401" s="60">
        <v>7</v>
      </c>
      <c r="B401" s="176" t="s">
        <v>262</v>
      </c>
      <c r="C401" s="166"/>
      <c r="D401" s="166"/>
      <c r="E401" s="166"/>
      <c r="F401" s="166"/>
      <c r="G401" s="166"/>
      <c r="H401" s="166"/>
      <c r="I401" s="166"/>
      <c r="J401" s="167"/>
    </row>
    <row r="402" spans="1:10" ht="39.75" customHeight="1">
      <c r="A402" s="60">
        <v>8</v>
      </c>
      <c r="B402" s="177" t="s">
        <v>602</v>
      </c>
      <c r="C402" s="166"/>
      <c r="D402" s="166"/>
      <c r="E402" s="166"/>
      <c r="F402" s="166"/>
      <c r="G402" s="166"/>
      <c r="H402" s="166"/>
      <c r="I402" s="166"/>
      <c r="J402" s="167"/>
    </row>
    <row r="403" spans="1:10" ht="24.75" customHeight="1">
      <c r="A403" s="60">
        <v>9</v>
      </c>
      <c r="B403" s="177" t="s">
        <v>327</v>
      </c>
      <c r="C403" s="166"/>
      <c r="D403" s="166"/>
      <c r="E403" s="166"/>
      <c r="F403" s="166"/>
      <c r="G403" s="166"/>
      <c r="H403" s="166"/>
      <c r="I403" s="166"/>
      <c r="J403" s="167"/>
    </row>
    <row r="404" spans="1:10" ht="182.25">
      <c r="A404" s="60">
        <v>10</v>
      </c>
      <c r="B404" s="44" t="s">
        <v>249</v>
      </c>
      <c r="C404" s="58"/>
      <c r="D404" s="58" t="s">
        <v>274</v>
      </c>
      <c r="E404" s="123">
        <v>100</v>
      </c>
      <c r="F404" s="123">
        <v>56</v>
      </c>
      <c r="G404" s="123">
        <v>56</v>
      </c>
      <c r="H404" s="79">
        <f>G404/E404</f>
        <v>0.56</v>
      </c>
      <c r="I404" s="79">
        <f>G404/G404</f>
        <v>1</v>
      </c>
      <c r="J404" s="35" t="s">
        <v>745</v>
      </c>
    </row>
    <row r="405" spans="1:10" ht="20.25">
      <c r="A405" s="60">
        <v>11</v>
      </c>
      <c r="B405" s="177" t="s">
        <v>328</v>
      </c>
      <c r="C405" s="166"/>
      <c r="D405" s="166"/>
      <c r="E405" s="166"/>
      <c r="F405" s="166"/>
      <c r="G405" s="166"/>
      <c r="H405" s="166"/>
      <c r="I405" s="166"/>
      <c r="J405" s="167"/>
    </row>
    <row r="406" spans="1:10" ht="81">
      <c r="A406" s="60">
        <v>12</v>
      </c>
      <c r="B406" s="44" t="s">
        <v>386</v>
      </c>
      <c r="C406" s="58"/>
      <c r="D406" s="58" t="s">
        <v>155</v>
      </c>
      <c r="E406" s="103">
        <v>21</v>
      </c>
      <c r="F406" s="103">
        <v>21</v>
      </c>
      <c r="G406" s="103">
        <v>21</v>
      </c>
      <c r="H406" s="79">
        <f>G406/E406</f>
        <v>1</v>
      </c>
      <c r="I406" s="79">
        <f>G406/G406</f>
        <v>1</v>
      </c>
      <c r="J406" s="35"/>
    </row>
    <row r="407" spans="1:10" ht="20.25">
      <c r="A407" s="60">
        <v>13</v>
      </c>
      <c r="B407" s="172" t="s">
        <v>329</v>
      </c>
      <c r="C407" s="166"/>
      <c r="D407" s="166"/>
      <c r="E407" s="166"/>
      <c r="F407" s="166"/>
      <c r="G407" s="166"/>
      <c r="H407" s="166"/>
      <c r="I407" s="166"/>
      <c r="J407" s="167"/>
    </row>
    <row r="408" spans="1:10" ht="81">
      <c r="A408" s="60">
        <v>14</v>
      </c>
      <c r="B408" s="43" t="s">
        <v>387</v>
      </c>
      <c r="C408" s="57"/>
      <c r="D408" s="57" t="s">
        <v>274</v>
      </c>
      <c r="E408" s="121">
        <v>100</v>
      </c>
      <c r="F408" s="121">
        <v>100</v>
      </c>
      <c r="G408" s="122">
        <v>100</v>
      </c>
      <c r="H408" s="79">
        <f>G408/E408</f>
        <v>1</v>
      </c>
      <c r="I408" s="79">
        <f>G408/G408</f>
        <v>1</v>
      </c>
      <c r="J408" s="24"/>
    </row>
    <row r="409" spans="1:10" ht="40.5">
      <c r="A409" s="60">
        <v>15</v>
      </c>
      <c r="B409" s="43" t="s">
        <v>388</v>
      </c>
      <c r="C409" s="57"/>
      <c r="D409" s="57" t="s">
        <v>155</v>
      </c>
      <c r="E409" s="97">
        <v>1</v>
      </c>
      <c r="F409" s="97">
        <v>1</v>
      </c>
      <c r="G409" s="97">
        <v>1</v>
      </c>
      <c r="H409" s="79">
        <f>G409/E409</f>
        <v>1</v>
      </c>
      <c r="I409" s="79">
        <f>G409/G409</f>
        <v>1</v>
      </c>
      <c r="J409" s="24"/>
    </row>
    <row r="410" spans="1:10" ht="20.25">
      <c r="A410" s="60">
        <v>16</v>
      </c>
      <c r="B410" s="171" t="s">
        <v>494</v>
      </c>
      <c r="C410" s="166"/>
      <c r="D410" s="166"/>
      <c r="E410" s="166"/>
      <c r="F410" s="166"/>
      <c r="G410" s="166"/>
      <c r="H410" s="166"/>
      <c r="I410" s="166"/>
      <c r="J410" s="167"/>
    </row>
    <row r="411" spans="1:10" ht="20.25">
      <c r="A411" s="60">
        <v>17</v>
      </c>
      <c r="B411" s="172" t="s">
        <v>330</v>
      </c>
      <c r="C411" s="166"/>
      <c r="D411" s="166"/>
      <c r="E411" s="166"/>
      <c r="F411" s="166"/>
      <c r="G411" s="166"/>
      <c r="H411" s="166"/>
      <c r="I411" s="166"/>
      <c r="J411" s="167"/>
    </row>
    <row r="412" spans="1:10" ht="20.25">
      <c r="A412" s="60">
        <v>18</v>
      </c>
      <c r="B412" s="172" t="s">
        <v>331</v>
      </c>
      <c r="C412" s="166"/>
      <c r="D412" s="166"/>
      <c r="E412" s="166"/>
      <c r="F412" s="166"/>
      <c r="G412" s="166"/>
      <c r="H412" s="166"/>
      <c r="I412" s="166"/>
      <c r="J412" s="167"/>
    </row>
    <row r="413" spans="1:10" ht="66.75" customHeight="1">
      <c r="A413" s="60">
        <v>19</v>
      </c>
      <c r="B413" s="43" t="s">
        <v>389</v>
      </c>
      <c r="C413" s="57"/>
      <c r="D413" s="57" t="s">
        <v>274</v>
      </c>
      <c r="E413" s="121">
        <v>3</v>
      </c>
      <c r="F413" s="121">
        <v>0</v>
      </c>
      <c r="G413" s="122">
        <v>0</v>
      </c>
      <c r="H413" s="79">
        <f>G413/E413</f>
        <v>0</v>
      </c>
      <c r="I413" s="79"/>
      <c r="J413" s="25" t="s">
        <v>746</v>
      </c>
    </row>
    <row r="414" spans="1:10" ht="30" customHeight="1">
      <c r="A414" s="60">
        <v>20</v>
      </c>
      <c r="B414" s="172" t="s">
        <v>332</v>
      </c>
      <c r="C414" s="166"/>
      <c r="D414" s="166"/>
      <c r="E414" s="166"/>
      <c r="F414" s="166"/>
      <c r="G414" s="166"/>
      <c r="H414" s="166"/>
      <c r="I414" s="166"/>
      <c r="J414" s="167"/>
    </row>
    <row r="415" spans="1:10" ht="40.5">
      <c r="A415" s="60">
        <v>21</v>
      </c>
      <c r="B415" s="44" t="s">
        <v>391</v>
      </c>
      <c r="C415" s="58"/>
      <c r="D415" s="58" t="s">
        <v>274</v>
      </c>
      <c r="E415" s="123">
        <v>2</v>
      </c>
      <c r="F415" s="123"/>
      <c r="G415" s="123"/>
      <c r="H415" s="79">
        <f>G415/E415</f>
        <v>0</v>
      </c>
      <c r="I415" s="79"/>
      <c r="J415" s="35" t="s">
        <v>277</v>
      </c>
    </row>
    <row r="416" spans="1:10" ht="54">
      <c r="A416" s="60">
        <v>22</v>
      </c>
      <c r="B416" s="43" t="s">
        <v>392</v>
      </c>
      <c r="C416" s="57"/>
      <c r="D416" s="57" t="s">
        <v>274</v>
      </c>
      <c r="E416" s="121">
        <v>97.5</v>
      </c>
      <c r="F416" s="121">
        <v>90</v>
      </c>
      <c r="G416" s="122">
        <v>90</v>
      </c>
      <c r="H416" s="79">
        <f>G416/E416</f>
        <v>0.9230769230769231</v>
      </c>
      <c r="I416" s="79">
        <f>G416/G416</f>
        <v>1</v>
      </c>
      <c r="J416" s="25" t="s">
        <v>825</v>
      </c>
    </row>
    <row r="417" spans="1:10" ht="40.5">
      <c r="A417" s="60">
        <v>23</v>
      </c>
      <c r="B417" s="43" t="s">
        <v>393</v>
      </c>
      <c r="C417" s="57"/>
      <c r="D417" s="57" t="s">
        <v>333</v>
      </c>
      <c r="E417" s="97">
        <v>67</v>
      </c>
      <c r="F417" s="97">
        <v>67</v>
      </c>
      <c r="G417" s="98">
        <v>22</v>
      </c>
      <c r="H417" s="79">
        <f>E417/G417</f>
        <v>3.0454545454545454</v>
      </c>
      <c r="I417" s="79">
        <f>F417/G417</f>
        <v>3.0454545454545454</v>
      </c>
      <c r="J417" s="25" t="s">
        <v>747</v>
      </c>
    </row>
    <row r="418" spans="1:10" ht="81">
      <c r="A418" s="60">
        <v>24</v>
      </c>
      <c r="B418" s="43" t="s">
        <v>394</v>
      </c>
      <c r="C418" s="57"/>
      <c r="D418" s="57" t="s">
        <v>274</v>
      </c>
      <c r="E418" s="121">
        <v>100</v>
      </c>
      <c r="F418" s="121">
        <v>100</v>
      </c>
      <c r="G418" s="122">
        <v>100</v>
      </c>
      <c r="H418" s="79">
        <f>G418/E418</f>
        <v>1</v>
      </c>
      <c r="I418" s="79">
        <f>G418/G418</f>
        <v>1</v>
      </c>
      <c r="J418" s="24"/>
    </row>
    <row r="419" spans="1:10" ht="20.25">
      <c r="A419" s="60">
        <v>25</v>
      </c>
      <c r="B419" s="172" t="s">
        <v>61</v>
      </c>
      <c r="C419" s="166"/>
      <c r="D419" s="166"/>
      <c r="E419" s="166"/>
      <c r="F419" s="166"/>
      <c r="G419" s="166"/>
      <c r="H419" s="166"/>
      <c r="I419" s="166"/>
      <c r="J419" s="167"/>
    </row>
    <row r="420" spans="1:10" ht="81" customHeight="1">
      <c r="A420" s="60">
        <v>26</v>
      </c>
      <c r="B420" s="43" t="s">
        <v>395</v>
      </c>
      <c r="C420" s="57"/>
      <c r="D420" s="57" t="s">
        <v>274</v>
      </c>
      <c r="E420" s="121">
        <v>100</v>
      </c>
      <c r="F420" s="121">
        <v>100</v>
      </c>
      <c r="G420" s="122">
        <v>100</v>
      </c>
      <c r="H420" s="79">
        <f>G420/E420</f>
        <v>1</v>
      </c>
      <c r="I420" s="79">
        <f>G420/G420</f>
        <v>1</v>
      </c>
      <c r="J420" s="24"/>
    </row>
    <row r="421" spans="1:10" ht="60.75">
      <c r="A421" s="60">
        <v>27</v>
      </c>
      <c r="B421" s="43" t="s">
        <v>397</v>
      </c>
      <c r="C421" s="57"/>
      <c r="D421" s="57" t="s">
        <v>274</v>
      </c>
      <c r="E421" s="121">
        <v>100</v>
      </c>
      <c r="F421" s="122">
        <v>50</v>
      </c>
      <c r="G421" s="122">
        <v>50</v>
      </c>
      <c r="H421" s="79">
        <f>G421/E421</f>
        <v>0.5</v>
      </c>
      <c r="I421" s="79">
        <f>G421/G421</f>
        <v>1</v>
      </c>
      <c r="J421" s="24"/>
    </row>
    <row r="422" spans="1:10" ht="20.25">
      <c r="A422" s="60">
        <v>28</v>
      </c>
      <c r="B422" s="171" t="s">
        <v>495</v>
      </c>
      <c r="C422" s="166"/>
      <c r="D422" s="166"/>
      <c r="E422" s="166"/>
      <c r="F422" s="166"/>
      <c r="G422" s="166"/>
      <c r="H422" s="166"/>
      <c r="I422" s="166"/>
      <c r="J422" s="167"/>
    </row>
    <row r="423" spans="1:10" ht="39.75" customHeight="1">
      <c r="A423" s="60">
        <v>29</v>
      </c>
      <c r="B423" s="172" t="s">
        <v>62</v>
      </c>
      <c r="C423" s="166"/>
      <c r="D423" s="166"/>
      <c r="E423" s="166"/>
      <c r="F423" s="166"/>
      <c r="G423" s="166"/>
      <c r="H423" s="166"/>
      <c r="I423" s="166"/>
      <c r="J423" s="167"/>
    </row>
    <row r="424" spans="1:10" ht="22.5" customHeight="1">
      <c r="A424" s="60">
        <v>30</v>
      </c>
      <c r="B424" s="172" t="s">
        <v>63</v>
      </c>
      <c r="C424" s="166"/>
      <c r="D424" s="166"/>
      <c r="E424" s="166"/>
      <c r="F424" s="166"/>
      <c r="G424" s="166"/>
      <c r="H424" s="166"/>
      <c r="I424" s="166"/>
      <c r="J424" s="167"/>
    </row>
    <row r="425" spans="1:10" ht="81">
      <c r="A425" s="60">
        <v>31</v>
      </c>
      <c r="B425" s="43" t="s">
        <v>396</v>
      </c>
      <c r="C425" s="57"/>
      <c r="D425" s="57" t="s">
        <v>155</v>
      </c>
      <c r="E425" s="97">
        <v>14</v>
      </c>
      <c r="F425" s="97">
        <v>5</v>
      </c>
      <c r="G425" s="98">
        <v>5</v>
      </c>
      <c r="H425" s="79">
        <f>G425/E425</f>
        <v>0.35714285714285715</v>
      </c>
      <c r="I425" s="79">
        <f>G425/G425</f>
        <v>1</v>
      </c>
      <c r="J425" s="25" t="s">
        <v>748</v>
      </c>
    </row>
    <row r="426" spans="1:10" ht="45.75" customHeight="1">
      <c r="A426" s="60">
        <v>32</v>
      </c>
      <c r="B426" s="171" t="s">
        <v>627</v>
      </c>
      <c r="C426" s="166"/>
      <c r="D426" s="166"/>
      <c r="E426" s="166"/>
      <c r="F426" s="166"/>
      <c r="G426" s="166"/>
      <c r="H426" s="166"/>
      <c r="I426" s="166"/>
      <c r="J426" s="167"/>
    </row>
    <row r="427" spans="1:10" ht="23.25" customHeight="1">
      <c r="A427" s="60">
        <v>33</v>
      </c>
      <c r="B427" s="172" t="s">
        <v>399</v>
      </c>
      <c r="C427" s="166"/>
      <c r="D427" s="166"/>
      <c r="E427" s="166"/>
      <c r="F427" s="166"/>
      <c r="G427" s="166"/>
      <c r="H427" s="166"/>
      <c r="I427" s="166"/>
      <c r="J427" s="167"/>
    </row>
    <row r="428" spans="1:10" ht="24.75" customHeight="1">
      <c r="A428" s="60">
        <v>34</v>
      </c>
      <c r="B428" s="172" t="s">
        <v>361</v>
      </c>
      <c r="C428" s="166"/>
      <c r="D428" s="166"/>
      <c r="E428" s="166"/>
      <c r="F428" s="166"/>
      <c r="G428" s="166"/>
      <c r="H428" s="166"/>
      <c r="I428" s="166"/>
      <c r="J428" s="167"/>
    </row>
    <row r="429" spans="1:10" ht="162.75" customHeight="1">
      <c r="A429" s="60">
        <v>35</v>
      </c>
      <c r="B429" s="43" t="s">
        <v>390</v>
      </c>
      <c r="C429" s="57"/>
      <c r="D429" s="57" t="s">
        <v>274</v>
      </c>
      <c r="E429" s="121">
        <v>100</v>
      </c>
      <c r="F429" s="121">
        <v>100</v>
      </c>
      <c r="G429" s="122">
        <v>100</v>
      </c>
      <c r="H429" s="79">
        <f>G429/E429</f>
        <v>1</v>
      </c>
      <c r="I429" s="79">
        <f>G429/G429</f>
        <v>1</v>
      </c>
      <c r="J429" s="24"/>
    </row>
    <row r="430" spans="1:10" ht="22.5">
      <c r="A430" s="60"/>
      <c r="B430" s="45" t="s">
        <v>90</v>
      </c>
      <c r="C430" s="59"/>
      <c r="D430" s="60"/>
      <c r="E430" s="81"/>
      <c r="F430" s="81"/>
      <c r="G430" s="81"/>
      <c r="H430" s="93">
        <f>AVERAGE(H398:H429)</f>
        <v>0.8724427505082112</v>
      </c>
      <c r="I430" s="93">
        <f>AVERAGE(I398:I429)</f>
        <v>1.1517676129180552</v>
      </c>
      <c r="J430" s="24"/>
    </row>
    <row r="431" spans="1:10" ht="15" customHeight="1">
      <c r="A431" s="30"/>
      <c r="B431" s="9"/>
      <c r="C431" s="30"/>
      <c r="D431" s="30"/>
      <c r="E431" s="77"/>
      <c r="F431" s="77"/>
      <c r="G431" s="77"/>
      <c r="H431" s="79"/>
      <c r="I431" s="79"/>
      <c r="J431" s="3"/>
    </row>
    <row r="432" spans="1:10" ht="45.75" customHeight="1">
      <c r="A432" s="159" t="s">
        <v>689</v>
      </c>
      <c r="B432" s="160"/>
      <c r="C432" s="160"/>
      <c r="D432" s="160"/>
      <c r="E432" s="160"/>
      <c r="F432" s="160"/>
      <c r="G432" s="160"/>
      <c r="H432" s="160"/>
      <c r="I432" s="160"/>
      <c r="J432" s="161"/>
    </row>
    <row r="433" spans="1:10" ht="20.25">
      <c r="A433" s="64">
        <v>1</v>
      </c>
      <c r="B433" s="182" t="s">
        <v>94</v>
      </c>
      <c r="C433" s="166"/>
      <c r="D433" s="166"/>
      <c r="E433" s="166"/>
      <c r="F433" s="166"/>
      <c r="G433" s="166"/>
      <c r="H433" s="166"/>
      <c r="I433" s="166"/>
      <c r="J433" s="167"/>
    </row>
    <row r="434" spans="1:10" ht="42.75" customHeight="1">
      <c r="A434" s="64">
        <v>2</v>
      </c>
      <c r="B434" s="179" t="s">
        <v>444</v>
      </c>
      <c r="C434" s="166"/>
      <c r="D434" s="166"/>
      <c r="E434" s="166"/>
      <c r="F434" s="166"/>
      <c r="G434" s="166"/>
      <c r="H434" s="166"/>
      <c r="I434" s="166"/>
      <c r="J434" s="167"/>
    </row>
    <row r="435" spans="1:10" ht="25.5" customHeight="1">
      <c r="A435" s="64">
        <v>3</v>
      </c>
      <c r="B435" s="179" t="s">
        <v>95</v>
      </c>
      <c r="C435" s="166"/>
      <c r="D435" s="166"/>
      <c r="E435" s="166"/>
      <c r="F435" s="166"/>
      <c r="G435" s="166"/>
      <c r="H435" s="166"/>
      <c r="I435" s="166"/>
      <c r="J435" s="167"/>
    </row>
    <row r="436" spans="1:10" ht="101.25">
      <c r="A436" s="64">
        <v>4</v>
      </c>
      <c r="B436" s="46" t="s">
        <v>117</v>
      </c>
      <c r="C436" s="61"/>
      <c r="D436" s="61" t="s">
        <v>274</v>
      </c>
      <c r="E436" s="124">
        <v>100</v>
      </c>
      <c r="F436" s="124">
        <v>50</v>
      </c>
      <c r="G436" s="125">
        <v>50</v>
      </c>
      <c r="H436" s="79">
        <f>G436/E436</f>
        <v>0.5</v>
      </c>
      <c r="I436" s="79">
        <f>G436/G436</f>
        <v>1</v>
      </c>
      <c r="J436" s="34"/>
    </row>
    <row r="437" spans="1:10" ht="45" customHeight="1">
      <c r="A437" s="64">
        <v>5</v>
      </c>
      <c r="B437" s="179" t="s">
        <v>96</v>
      </c>
      <c r="C437" s="180"/>
      <c r="D437" s="180"/>
      <c r="E437" s="180"/>
      <c r="F437" s="180"/>
      <c r="G437" s="180"/>
      <c r="H437" s="180"/>
      <c r="I437" s="180"/>
      <c r="J437" s="181"/>
    </row>
    <row r="438" spans="1:10" ht="105.75" customHeight="1">
      <c r="A438" s="64">
        <v>6</v>
      </c>
      <c r="B438" s="46" t="s">
        <v>466</v>
      </c>
      <c r="C438" s="61"/>
      <c r="D438" s="61" t="s">
        <v>274</v>
      </c>
      <c r="E438" s="124">
        <v>100</v>
      </c>
      <c r="F438" s="124">
        <v>100</v>
      </c>
      <c r="G438" s="125">
        <v>100</v>
      </c>
      <c r="H438" s="79">
        <f>G438/E438</f>
        <v>1</v>
      </c>
      <c r="I438" s="79">
        <f>G438/G438</f>
        <v>1</v>
      </c>
      <c r="J438" s="34"/>
    </row>
    <row r="439" spans="1:10" ht="121.5">
      <c r="A439" s="64">
        <v>7</v>
      </c>
      <c r="B439" s="46" t="s">
        <v>624</v>
      </c>
      <c r="C439" s="61"/>
      <c r="D439" s="61" t="s">
        <v>274</v>
      </c>
      <c r="E439" s="124">
        <v>100</v>
      </c>
      <c r="F439" s="124">
        <v>100</v>
      </c>
      <c r="G439" s="125">
        <v>100</v>
      </c>
      <c r="H439" s="79">
        <f>G439/E439</f>
        <v>1</v>
      </c>
      <c r="I439" s="79">
        <f>G439/G439</f>
        <v>1</v>
      </c>
      <c r="J439" s="34"/>
    </row>
    <row r="440" spans="1:10" ht="121.5">
      <c r="A440" s="64">
        <v>8</v>
      </c>
      <c r="B440" s="46" t="s">
        <v>625</v>
      </c>
      <c r="C440" s="61"/>
      <c r="D440" s="61" t="s">
        <v>97</v>
      </c>
      <c r="E440" s="104">
        <v>2</v>
      </c>
      <c r="F440" s="104">
        <v>0</v>
      </c>
      <c r="G440" s="105">
        <v>0</v>
      </c>
      <c r="H440" s="79">
        <f>G440/E440</f>
        <v>0</v>
      </c>
      <c r="I440" s="79"/>
      <c r="J440" s="34"/>
    </row>
    <row r="441" spans="1:10" ht="57.75" customHeight="1">
      <c r="A441" s="64">
        <v>9</v>
      </c>
      <c r="B441" s="179" t="s">
        <v>148</v>
      </c>
      <c r="C441" s="166"/>
      <c r="D441" s="166"/>
      <c r="E441" s="166"/>
      <c r="F441" s="166"/>
      <c r="G441" s="166"/>
      <c r="H441" s="166"/>
      <c r="I441" s="166"/>
      <c r="J441" s="167"/>
    </row>
    <row r="442" spans="1:10" ht="106.5" customHeight="1">
      <c r="A442" s="64">
        <v>10</v>
      </c>
      <c r="B442" s="46" t="s">
        <v>169</v>
      </c>
      <c r="C442" s="61"/>
      <c r="D442" s="61" t="s">
        <v>274</v>
      </c>
      <c r="E442" s="82">
        <v>0.25</v>
      </c>
      <c r="F442" s="82">
        <v>0.25</v>
      </c>
      <c r="G442" s="83">
        <v>0.25</v>
      </c>
      <c r="H442" s="79">
        <f>G442/E442</f>
        <v>1</v>
      </c>
      <c r="I442" s="79">
        <f>G442/G442</f>
        <v>1</v>
      </c>
      <c r="J442" s="34"/>
    </row>
    <row r="443" spans="1:10" ht="101.25">
      <c r="A443" s="64">
        <v>11</v>
      </c>
      <c r="B443" s="46" t="s">
        <v>170</v>
      </c>
      <c r="C443" s="61"/>
      <c r="D443" s="61" t="s">
        <v>97</v>
      </c>
      <c r="E443" s="104">
        <v>16</v>
      </c>
      <c r="F443" s="104">
        <v>8</v>
      </c>
      <c r="G443" s="105">
        <v>8</v>
      </c>
      <c r="H443" s="79">
        <f>G443/E443</f>
        <v>0.5</v>
      </c>
      <c r="I443" s="79">
        <f>G443/G443</f>
        <v>1</v>
      </c>
      <c r="J443" s="34" t="s">
        <v>443</v>
      </c>
    </row>
    <row r="444" spans="1:10" ht="81">
      <c r="A444" s="64">
        <v>12</v>
      </c>
      <c r="B444" s="46" t="s">
        <v>171</v>
      </c>
      <c r="C444" s="61"/>
      <c r="D444" s="61" t="s">
        <v>275</v>
      </c>
      <c r="E444" s="104">
        <v>600</v>
      </c>
      <c r="F444" s="104">
        <v>600</v>
      </c>
      <c r="G444" s="105">
        <v>600</v>
      </c>
      <c r="H444" s="79">
        <f>G444/E444</f>
        <v>1</v>
      </c>
      <c r="I444" s="79">
        <f>G444/G444</f>
        <v>1</v>
      </c>
      <c r="J444" s="34"/>
    </row>
    <row r="445" spans="1:10" ht="141.75">
      <c r="A445" s="64">
        <v>13</v>
      </c>
      <c r="B445" s="46" t="s">
        <v>557</v>
      </c>
      <c r="C445" s="61"/>
      <c r="D445" s="61" t="s">
        <v>97</v>
      </c>
      <c r="E445" s="104">
        <v>22</v>
      </c>
      <c r="F445" s="104">
        <v>11</v>
      </c>
      <c r="G445" s="105">
        <v>11</v>
      </c>
      <c r="H445" s="79">
        <f>G445/E445</f>
        <v>0.5</v>
      </c>
      <c r="I445" s="79">
        <f>G445/G445</f>
        <v>1</v>
      </c>
      <c r="J445" s="34" t="s">
        <v>443</v>
      </c>
    </row>
    <row r="446" spans="1:10" ht="43.5" customHeight="1">
      <c r="A446" s="64">
        <v>14</v>
      </c>
      <c r="B446" s="179" t="s">
        <v>98</v>
      </c>
      <c r="C446" s="180"/>
      <c r="D446" s="180"/>
      <c r="E446" s="180"/>
      <c r="F446" s="180"/>
      <c r="G446" s="180"/>
      <c r="H446" s="180"/>
      <c r="I446" s="180"/>
      <c r="J446" s="181"/>
    </row>
    <row r="447" spans="1:10" ht="182.25">
      <c r="A447" s="64">
        <v>15</v>
      </c>
      <c r="B447" s="46" t="s">
        <v>212</v>
      </c>
      <c r="C447" s="61"/>
      <c r="D447" s="61" t="s">
        <v>97</v>
      </c>
      <c r="E447" s="104">
        <v>40</v>
      </c>
      <c r="F447" s="104">
        <v>20</v>
      </c>
      <c r="G447" s="105">
        <v>20</v>
      </c>
      <c r="H447" s="79">
        <f>G447/E447</f>
        <v>0.5</v>
      </c>
      <c r="I447" s="79">
        <f>G447/G447</f>
        <v>1</v>
      </c>
      <c r="J447" s="34" t="s">
        <v>443</v>
      </c>
    </row>
    <row r="448" spans="1:10" ht="24.75" customHeight="1">
      <c r="A448" s="64">
        <v>16</v>
      </c>
      <c r="B448" s="182" t="s">
        <v>723</v>
      </c>
      <c r="C448" s="166"/>
      <c r="D448" s="166"/>
      <c r="E448" s="166"/>
      <c r="F448" s="166"/>
      <c r="G448" s="166"/>
      <c r="H448" s="166"/>
      <c r="I448" s="166"/>
      <c r="J448" s="167"/>
    </row>
    <row r="449" spans="1:10" ht="28.5" customHeight="1">
      <c r="A449" s="64">
        <v>17</v>
      </c>
      <c r="B449" s="179" t="s">
        <v>72</v>
      </c>
      <c r="C449" s="180"/>
      <c r="D449" s="180"/>
      <c r="E449" s="180"/>
      <c r="F449" s="180"/>
      <c r="G449" s="180"/>
      <c r="H449" s="180"/>
      <c r="I449" s="180"/>
      <c r="J449" s="181"/>
    </row>
    <row r="450" spans="1:10" ht="28.5" customHeight="1">
      <c r="A450" s="64">
        <v>18</v>
      </c>
      <c r="B450" s="179" t="s">
        <v>73</v>
      </c>
      <c r="C450" s="166"/>
      <c r="D450" s="166"/>
      <c r="E450" s="166"/>
      <c r="F450" s="166"/>
      <c r="G450" s="166"/>
      <c r="H450" s="166"/>
      <c r="I450" s="166"/>
      <c r="J450" s="167"/>
    </row>
    <row r="451" spans="1:10" ht="104.25" customHeight="1">
      <c r="A451" s="64">
        <v>19</v>
      </c>
      <c r="B451" s="46" t="s">
        <v>213</v>
      </c>
      <c r="C451" s="61"/>
      <c r="D451" s="61" t="s">
        <v>274</v>
      </c>
      <c r="E451" s="124">
        <v>100</v>
      </c>
      <c r="F451" s="124">
        <v>50</v>
      </c>
      <c r="G451" s="125">
        <v>50</v>
      </c>
      <c r="H451" s="79">
        <f>G451/E451</f>
        <v>0.5</v>
      </c>
      <c r="I451" s="79">
        <f>G451/G451</f>
        <v>1</v>
      </c>
      <c r="J451" s="126" t="s">
        <v>443</v>
      </c>
    </row>
    <row r="452" spans="1:10" ht="109.5" customHeight="1">
      <c r="A452" s="64">
        <v>20</v>
      </c>
      <c r="B452" s="46" t="s">
        <v>214</v>
      </c>
      <c r="C452" s="61"/>
      <c r="D452" s="61" t="s">
        <v>97</v>
      </c>
      <c r="E452" s="104">
        <v>4</v>
      </c>
      <c r="F452" s="104">
        <v>1</v>
      </c>
      <c r="G452" s="105">
        <v>1</v>
      </c>
      <c r="H452" s="79">
        <f>G452/E452</f>
        <v>0.25</v>
      </c>
      <c r="I452" s="79">
        <f>G452/G452</f>
        <v>1</v>
      </c>
      <c r="J452" s="126" t="s">
        <v>443</v>
      </c>
    </row>
    <row r="453" spans="1:10" ht="46.5" customHeight="1">
      <c r="A453" s="64">
        <v>21</v>
      </c>
      <c r="B453" s="179" t="s">
        <v>149</v>
      </c>
      <c r="C453" s="180"/>
      <c r="D453" s="180"/>
      <c r="E453" s="180"/>
      <c r="F453" s="180"/>
      <c r="G453" s="180"/>
      <c r="H453" s="180"/>
      <c r="I453" s="180"/>
      <c r="J453" s="181"/>
    </row>
    <row r="454" spans="1:10" ht="121.5">
      <c r="A454" s="64">
        <v>22</v>
      </c>
      <c r="B454" s="47" t="s">
        <v>215</v>
      </c>
      <c r="C454" s="62"/>
      <c r="D454" s="62" t="s">
        <v>97</v>
      </c>
      <c r="E454" s="106">
        <v>8</v>
      </c>
      <c r="F454" s="106">
        <v>4</v>
      </c>
      <c r="G454" s="106">
        <v>4</v>
      </c>
      <c r="H454" s="79">
        <f>G454/E454</f>
        <v>0.5</v>
      </c>
      <c r="I454" s="79">
        <f>G454/G454</f>
        <v>1</v>
      </c>
      <c r="J454" s="34" t="s">
        <v>443</v>
      </c>
    </row>
    <row r="455" spans="1:10" ht="81">
      <c r="A455" s="64">
        <v>23</v>
      </c>
      <c r="B455" s="47" t="s">
        <v>319</v>
      </c>
      <c r="C455" s="62"/>
      <c r="D455" s="62" t="s">
        <v>275</v>
      </c>
      <c r="E455" s="106">
        <v>500</v>
      </c>
      <c r="F455" s="106">
        <v>500</v>
      </c>
      <c r="G455" s="106">
        <v>500</v>
      </c>
      <c r="H455" s="79">
        <f>G455/E455</f>
        <v>1</v>
      </c>
      <c r="I455" s="79">
        <f>G455/G455</f>
        <v>1</v>
      </c>
      <c r="J455" s="26"/>
    </row>
    <row r="456" spans="1:10" ht="22.5">
      <c r="A456" s="64"/>
      <c r="B456" s="48" t="s">
        <v>90</v>
      </c>
      <c r="C456" s="63"/>
      <c r="D456" s="64"/>
      <c r="E456" s="84"/>
      <c r="F456" s="84"/>
      <c r="G456" s="84"/>
      <c r="H456" s="93">
        <f>AVERAGE(H436:H455)</f>
        <v>0.6346153846153846</v>
      </c>
      <c r="I456" s="93">
        <f>AVERAGE(I436:I455)</f>
        <v>1</v>
      </c>
      <c r="J456" s="26"/>
    </row>
    <row r="457" spans="1:10" ht="14.25" customHeight="1">
      <c r="A457" s="30"/>
      <c r="B457" s="9"/>
      <c r="C457" s="30"/>
      <c r="D457" s="30"/>
      <c r="E457" s="77"/>
      <c r="F457" s="77"/>
      <c r="G457" s="77"/>
      <c r="H457" s="79"/>
      <c r="I457" s="79"/>
      <c r="J457" s="3"/>
    </row>
    <row r="458" spans="1:10" ht="44.25" customHeight="1">
      <c r="A458" s="159" t="s">
        <v>690</v>
      </c>
      <c r="B458" s="160"/>
      <c r="C458" s="160"/>
      <c r="D458" s="160"/>
      <c r="E458" s="160"/>
      <c r="F458" s="160"/>
      <c r="G458" s="160"/>
      <c r="H458" s="160"/>
      <c r="I458" s="160"/>
      <c r="J458" s="161"/>
    </row>
    <row r="459" spans="1:10" ht="47.25" customHeight="1">
      <c r="A459" s="151">
        <v>1</v>
      </c>
      <c r="B459" s="184" t="s">
        <v>734</v>
      </c>
      <c r="C459" s="166"/>
      <c r="D459" s="166"/>
      <c r="E459" s="166"/>
      <c r="F459" s="166"/>
      <c r="G459" s="166"/>
      <c r="H459" s="166"/>
      <c r="I459" s="166"/>
      <c r="J459" s="167"/>
    </row>
    <row r="460" spans="1:10" ht="45.75" customHeight="1">
      <c r="A460" s="151">
        <v>2</v>
      </c>
      <c r="B460" s="183" t="s">
        <v>74</v>
      </c>
      <c r="C460" s="166"/>
      <c r="D460" s="166"/>
      <c r="E460" s="166"/>
      <c r="F460" s="166"/>
      <c r="G460" s="166"/>
      <c r="H460" s="166"/>
      <c r="I460" s="166"/>
      <c r="J460" s="167"/>
    </row>
    <row r="461" spans="1:10" ht="20.25">
      <c r="A461" s="151">
        <v>3</v>
      </c>
      <c r="B461" s="183" t="s">
        <v>405</v>
      </c>
      <c r="C461" s="166"/>
      <c r="D461" s="166"/>
      <c r="E461" s="166"/>
      <c r="F461" s="166"/>
      <c r="G461" s="166"/>
      <c r="H461" s="166"/>
      <c r="I461" s="166"/>
      <c r="J461" s="167"/>
    </row>
    <row r="462" spans="1:10" ht="60.75">
      <c r="A462" s="151">
        <v>4</v>
      </c>
      <c r="B462" s="10" t="s">
        <v>406</v>
      </c>
      <c r="C462" s="65"/>
      <c r="D462" s="65" t="s">
        <v>134</v>
      </c>
      <c r="E462" s="85">
        <v>79.26</v>
      </c>
      <c r="F462" s="86">
        <v>0</v>
      </c>
      <c r="G462" s="86">
        <v>0</v>
      </c>
      <c r="H462" s="79">
        <f>G462/E462</f>
        <v>0</v>
      </c>
      <c r="I462" s="79"/>
      <c r="J462" s="27" t="s">
        <v>769</v>
      </c>
    </row>
    <row r="463" spans="1:10" ht="101.25">
      <c r="A463" s="151">
        <v>5</v>
      </c>
      <c r="B463" s="10" t="s">
        <v>606</v>
      </c>
      <c r="C463" s="65"/>
      <c r="D463" s="65" t="s">
        <v>134</v>
      </c>
      <c r="E463" s="127">
        <v>79.8</v>
      </c>
      <c r="F463" s="86">
        <v>0</v>
      </c>
      <c r="G463" s="86">
        <v>0</v>
      </c>
      <c r="H463" s="79">
        <f>G463/E463</f>
        <v>0</v>
      </c>
      <c r="I463" s="79"/>
      <c r="J463" s="27" t="s">
        <v>769</v>
      </c>
    </row>
    <row r="464" spans="1:10" ht="20.25">
      <c r="A464" s="151">
        <v>6</v>
      </c>
      <c r="B464" s="183" t="s">
        <v>607</v>
      </c>
      <c r="C464" s="166"/>
      <c r="D464" s="166"/>
      <c r="E464" s="166"/>
      <c r="F464" s="166"/>
      <c r="G464" s="166"/>
      <c r="H464" s="166"/>
      <c r="I464" s="166"/>
      <c r="J464" s="167"/>
    </row>
    <row r="465" spans="1:10" ht="81">
      <c r="A465" s="151">
        <v>7</v>
      </c>
      <c r="B465" s="10" t="s">
        <v>608</v>
      </c>
      <c r="C465" s="65"/>
      <c r="D465" s="65" t="s">
        <v>134</v>
      </c>
      <c r="E465" s="127">
        <v>1.9</v>
      </c>
      <c r="F465" s="86">
        <v>0</v>
      </c>
      <c r="G465" s="86">
        <v>0</v>
      </c>
      <c r="H465" s="79">
        <f>G465/E465</f>
        <v>0</v>
      </c>
      <c r="I465" s="79"/>
      <c r="J465" s="27" t="s">
        <v>769</v>
      </c>
    </row>
    <row r="466" spans="1:10" ht="60.75">
      <c r="A466" s="151">
        <v>8</v>
      </c>
      <c r="B466" s="11" t="s">
        <v>609</v>
      </c>
      <c r="C466" s="65"/>
      <c r="D466" s="65" t="s">
        <v>411</v>
      </c>
      <c r="E466" s="127">
        <v>154.5</v>
      </c>
      <c r="F466" s="107">
        <v>0</v>
      </c>
      <c r="G466" s="107">
        <v>0</v>
      </c>
      <c r="H466" s="79">
        <f>G466/E466</f>
        <v>0</v>
      </c>
      <c r="I466" s="79"/>
      <c r="J466" s="27" t="s">
        <v>769</v>
      </c>
    </row>
    <row r="467" spans="1:10" ht="60.75">
      <c r="A467" s="151">
        <v>9</v>
      </c>
      <c r="B467" s="11" t="s">
        <v>610</v>
      </c>
      <c r="C467" s="65"/>
      <c r="D467" s="65" t="s">
        <v>611</v>
      </c>
      <c r="E467" s="107">
        <v>3</v>
      </c>
      <c r="F467" s="102">
        <v>0</v>
      </c>
      <c r="G467" s="102">
        <v>0</v>
      </c>
      <c r="H467" s="79">
        <f>G467/E467</f>
        <v>0</v>
      </c>
      <c r="I467" s="79"/>
      <c r="J467" s="28"/>
    </row>
    <row r="468" spans="1:10" ht="44.25" customHeight="1">
      <c r="A468" s="151">
        <v>10</v>
      </c>
      <c r="B468" s="178" t="s">
        <v>75</v>
      </c>
      <c r="C468" s="166"/>
      <c r="D468" s="166"/>
      <c r="E468" s="166"/>
      <c r="F468" s="166"/>
      <c r="G468" s="166"/>
      <c r="H468" s="166"/>
      <c r="I468" s="166"/>
      <c r="J468" s="167"/>
    </row>
    <row r="469" spans="1:10" ht="144.75" customHeight="1">
      <c r="A469" s="151">
        <v>11</v>
      </c>
      <c r="B469" s="11" t="s">
        <v>160</v>
      </c>
      <c r="C469" s="11"/>
      <c r="D469" s="65" t="s">
        <v>141</v>
      </c>
      <c r="E469" s="143">
        <v>0</v>
      </c>
      <c r="F469" s="107">
        <v>0</v>
      </c>
      <c r="G469" s="107">
        <v>0</v>
      </c>
      <c r="H469" s="79">
        <v>0</v>
      </c>
      <c r="I469" s="139"/>
      <c r="J469" s="139"/>
    </row>
    <row r="470" spans="1:10" ht="81">
      <c r="A470" s="151">
        <v>12</v>
      </c>
      <c r="B470" s="11" t="s">
        <v>121</v>
      </c>
      <c r="C470" s="11"/>
      <c r="D470" s="65" t="s">
        <v>141</v>
      </c>
      <c r="E470" s="142">
        <v>3</v>
      </c>
      <c r="F470" s="107">
        <v>0</v>
      </c>
      <c r="G470" s="107">
        <v>0</v>
      </c>
      <c r="H470" s="79">
        <v>0</v>
      </c>
      <c r="I470" s="79"/>
      <c r="J470" s="27"/>
    </row>
    <row r="471" spans="1:10" ht="20.25">
      <c r="A471" s="151">
        <v>13</v>
      </c>
      <c r="B471" s="185" t="s">
        <v>243</v>
      </c>
      <c r="C471" s="166"/>
      <c r="D471" s="166"/>
      <c r="E471" s="166"/>
      <c r="F471" s="166"/>
      <c r="G471" s="166"/>
      <c r="H471" s="166"/>
      <c r="I471" s="166"/>
      <c r="J471" s="167"/>
    </row>
    <row r="472" spans="1:10" ht="20.25">
      <c r="A472" s="151">
        <v>14</v>
      </c>
      <c r="B472" s="178" t="s">
        <v>437</v>
      </c>
      <c r="C472" s="166"/>
      <c r="D472" s="166"/>
      <c r="E472" s="166"/>
      <c r="F472" s="166"/>
      <c r="G472" s="166"/>
      <c r="H472" s="166"/>
      <c r="I472" s="166"/>
      <c r="J472" s="167"/>
    </row>
    <row r="473" spans="1:10" ht="25.5" customHeight="1">
      <c r="A473" s="151">
        <v>15</v>
      </c>
      <c r="B473" s="178" t="s">
        <v>204</v>
      </c>
      <c r="C473" s="166"/>
      <c r="D473" s="166"/>
      <c r="E473" s="166"/>
      <c r="F473" s="166"/>
      <c r="G473" s="166"/>
      <c r="H473" s="166"/>
      <c r="I473" s="166"/>
      <c r="J473" s="167"/>
    </row>
    <row r="474" spans="1:10" ht="60.75">
      <c r="A474" s="151">
        <v>16</v>
      </c>
      <c r="B474" s="11" t="s">
        <v>378</v>
      </c>
      <c r="C474" s="65"/>
      <c r="D474" s="65" t="s">
        <v>134</v>
      </c>
      <c r="E474" s="127">
        <v>34</v>
      </c>
      <c r="F474" s="127">
        <v>0</v>
      </c>
      <c r="G474" s="127">
        <v>0</v>
      </c>
      <c r="H474" s="79">
        <f aca="true" t="shared" si="12" ref="H474:H480">G474/E474</f>
        <v>0</v>
      </c>
      <c r="I474" s="79"/>
      <c r="J474" s="27" t="s">
        <v>769</v>
      </c>
    </row>
    <row r="475" spans="1:10" ht="60.75">
      <c r="A475" s="151">
        <v>17</v>
      </c>
      <c r="B475" s="11" t="s">
        <v>64</v>
      </c>
      <c r="C475" s="65"/>
      <c r="D475" s="65" t="s">
        <v>134</v>
      </c>
      <c r="E475" s="127">
        <v>3.5</v>
      </c>
      <c r="F475" s="127">
        <v>0</v>
      </c>
      <c r="G475" s="127">
        <v>0</v>
      </c>
      <c r="H475" s="79">
        <f t="shared" si="12"/>
        <v>0</v>
      </c>
      <c r="I475" s="79"/>
      <c r="J475" s="27" t="s">
        <v>769</v>
      </c>
    </row>
    <row r="476" spans="1:10" ht="60.75">
      <c r="A476" s="151">
        <v>18</v>
      </c>
      <c r="B476" s="11" t="s">
        <v>65</v>
      </c>
      <c r="C476" s="65"/>
      <c r="D476" s="65" t="s">
        <v>134</v>
      </c>
      <c r="E476" s="127">
        <v>32.3</v>
      </c>
      <c r="F476" s="127">
        <v>0</v>
      </c>
      <c r="G476" s="127">
        <v>0</v>
      </c>
      <c r="H476" s="79">
        <f t="shared" si="12"/>
        <v>0</v>
      </c>
      <c r="I476" s="79"/>
      <c r="J476" s="27" t="s">
        <v>769</v>
      </c>
    </row>
    <row r="477" spans="1:10" ht="60.75">
      <c r="A477" s="151">
        <v>19</v>
      </c>
      <c r="B477" s="11" t="s">
        <v>122</v>
      </c>
      <c r="C477" s="65"/>
      <c r="D477" s="65" t="s">
        <v>134</v>
      </c>
      <c r="E477" s="127">
        <v>0.3</v>
      </c>
      <c r="F477" s="127">
        <v>0</v>
      </c>
      <c r="G477" s="127">
        <v>0</v>
      </c>
      <c r="H477" s="79">
        <f t="shared" si="12"/>
        <v>0</v>
      </c>
      <c r="I477" s="79"/>
      <c r="J477" s="27" t="s">
        <v>769</v>
      </c>
    </row>
    <row r="478" spans="1:10" ht="60.75">
      <c r="A478" s="151">
        <v>20</v>
      </c>
      <c r="B478" s="11" t="s">
        <v>123</v>
      </c>
      <c r="C478" s="65"/>
      <c r="D478" s="65" t="s">
        <v>134</v>
      </c>
      <c r="E478" s="127">
        <v>29.7</v>
      </c>
      <c r="F478" s="127">
        <v>0</v>
      </c>
      <c r="G478" s="127">
        <v>0</v>
      </c>
      <c r="H478" s="79">
        <f t="shared" si="12"/>
        <v>0</v>
      </c>
      <c r="I478" s="79"/>
      <c r="J478" s="27" t="s">
        <v>769</v>
      </c>
    </row>
    <row r="479" spans="1:10" ht="60.75">
      <c r="A479" s="151">
        <v>21</v>
      </c>
      <c r="B479" s="11" t="s">
        <v>124</v>
      </c>
      <c r="C479" s="65"/>
      <c r="D479" s="65" t="s">
        <v>134</v>
      </c>
      <c r="E479" s="127">
        <v>5</v>
      </c>
      <c r="F479" s="127">
        <v>0</v>
      </c>
      <c r="G479" s="127">
        <v>0</v>
      </c>
      <c r="H479" s="79">
        <f t="shared" si="12"/>
        <v>0</v>
      </c>
      <c r="I479" s="79"/>
      <c r="J479" s="27" t="s">
        <v>769</v>
      </c>
    </row>
    <row r="480" spans="1:10" ht="61.5" customHeight="1">
      <c r="A480" s="151">
        <v>22</v>
      </c>
      <c r="B480" s="11" t="s">
        <v>244</v>
      </c>
      <c r="C480" s="65"/>
      <c r="D480" s="65" t="s">
        <v>611</v>
      </c>
      <c r="E480" s="107">
        <v>2</v>
      </c>
      <c r="F480" s="107">
        <v>1</v>
      </c>
      <c r="G480" s="107">
        <v>1</v>
      </c>
      <c r="H480" s="79">
        <f t="shared" si="12"/>
        <v>0.5</v>
      </c>
      <c r="I480" s="79">
        <f>G480/F480</f>
        <v>1</v>
      </c>
      <c r="J480" s="27"/>
    </row>
    <row r="481" spans="1:10" ht="101.25">
      <c r="A481" s="151">
        <v>23</v>
      </c>
      <c r="B481" s="10" t="s">
        <v>783</v>
      </c>
      <c r="C481" s="65"/>
      <c r="D481" s="65" t="s">
        <v>134</v>
      </c>
      <c r="E481" s="127">
        <v>79.8</v>
      </c>
      <c r="F481" s="132">
        <v>0</v>
      </c>
      <c r="G481" s="132">
        <v>0</v>
      </c>
      <c r="H481" s="79">
        <f>G481/E481</f>
        <v>0</v>
      </c>
      <c r="I481" s="79"/>
      <c r="J481" s="27" t="s">
        <v>769</v>
      </c>
    </row>
    <row r="482" spans="1:10" ht="60.75">
      <c r="A482" s="151">
        <v>24</v>
      </c>
      <c r="B482" s="10" t="s">
        <v>784</v>
      </c>
      <c r="C482" s="66"/>
      <c r="D482" s="66" t="s">
        <v>445</v>
      </c>
      <c r="E482" s="87">
        <v>16.84</v>
      </c>
      <c r="F482" s="86">
        <v>0</v>
      </c>
      <c r="G482" s="86">
        <v>0</v>
      </c>
      <c r="H482" s="79">
        <f>G482/E482</f>
        <v>0</v>
      </c>
      <c r="I482" s="79"/>
      <c r="J482" s="27" t="s">
        <v>769</v>
      </c>
    </row>
    <row r="483" spans="1:10" ht="185.25" customHeight="1">
      <c r="A483" s="151">
        <v>25</v>
      </c>
      <c r="B483" s="10" t="s">
        <v>785</v>
      </c>
      <c r="C483" s="65"/>
      <c r="D483" s="65" t="s">
        <v>134</v>
      </c>
      <c r="E483" s="85">
        <v>4.93</v>
      </c>
      <c r="F483" s="86">
        <v>0</v>
      </c>
      <c r="G483" s="86">
        <v>0</v>
      </c>
      <c r="H483" s="79">
        <f>G483/E483</f>
        <v>0</v>
      </c>
      <c r="I483" s="79"/>
      <c r="J483" s="27" t="s">
        <v>769</v>
      </c>
    </row>
    <row r="484" spans="1:10" ht="106.5" customHeight="1">
      <c r="A484" s="151">
        <v>26</v>
      </c>
      <c r="B484" s="10" t="s">
        <v>786</v>
      </c>
      <c r="C484" s="65"/>
      <c r="D484" s="65" t="s">
        <v>446</v>
      </c>
      <c r="E484" s="129">
        <v>0.435</v>
      </c>
      <c r="F484" s="86">
        <v>0</v>
      </c>
      <c r="G484" s="86">
        <v>0</v>
      </c>
      <c r="H484" s="79">
        <f>G484/E484</f>
        <v>0</v>
      </c>
      <c r="I484" s="79"/>
      <c r="J484" s="27" t="s">
        <v>769</v>
      </c>
    </row>
    <row r="485" spans="1:10" ht="104.25" customHeight="1">
      <c r="A485" s="151">
        <v>27</v>
      </c>
      <c r="B485" s="10" t="s">
        <v>787</v>
      </c>
      <c r="C485" s="65"/>
      <c r="D485" s="65" t="s">
        <v>446</v>
      </c>
      <c r="E485" s="130">
        <v>0.0269</v>
      </c>
      <c r="F485" s="86">
        <v>0</v>
      </c>
      <c r="G485" s="86">
        <v>0</v>
      </c>
      <c r="H485" s="79">
        <f>G485/E485</f>
        <v>0</v>
      </c>
      <c r="I485" s="79"/>
      <c r="J485" s="27" t="s">
        <v>769</v>
      </c>
    </row>
    <row r="486" spans="1:10" ht="20.25">
      <c r="A486" s="151">
        <v>28</v>
      </c>
      <c r="B486" s="184" t="s">
        <v>258</v>
      </c>
      <c r="C486" s="166"/>
      <c r="D486" s="166"/>
      <c r="E486" s="166"/>
      <c r="F486" s="166"/>
      <c r="G486" s="166"/>
      <c r="H486" s="166"/>
      <c r="I486" s="166"/>
      <c r="J486" s="167"/>
    </row>
    <row r="487" spans="1:10" ht="20.25">
      <c r="A487" s="151">
        <v>29</v>
      </c>
      <c r="B487" s="183" t="s">
        <v>436</v>
      </c>
      <c r="C487" s="166"/>
      <c r="D487" s="166"/>
      <c r="E487" s="166"/>
      <c r="F487" s="166"/>
      <c r="G487" s="166"/>
      <c r="H487" s="166"/>
      <c r="I487" s="166"/>
      <c r="J487" s="167"/>
    </row>
    <row r="488" spans="1:10" ht="20.25">
      <c r="A488" s="151">
        <v>30</v>
      </c>
      <c r="B488" s="183" t="s">
        <v>259</v>
      </c>
      <c r="C488" s="166"/>
      <c r="D488" s="166"/>
      <c r="E488" s="166"/>
      <c r="F488" s="166"/>
      <c r="G488" s="166"/>
      <c r="H488" s="166"/>
      <c r="I488" s="166"/>
      <c r="J488" s="167"/>
    </row>
    <row r="489" spans="1:10" ht="20.25">
      <c r="A489" s="151">
        <v>31</v>
      </c>
      <c r="B489" s="183" t="s">
        <v>162</v>
      </c>
      <c r="C489" s="166"/>
      <c r="D489" s="166"/>
      <c r="E489" s="166"/>
      <c r="F489" s="166"/>
      <c r="G489" s="166"/>
      <c r="H489" s="166"/>
      <c r="I489" s="166"/>
      <c r="J489" s="167"/>
    </row>
    <row r="490" spans="1:10" ht="81">
      <c r="A490" s="151">
        <v>32</v>
      </c>
      <c r="B490" s="10" t="s">
        <v>163</v>
      </c>
      <c r="C490" s="66"/>
      <c r="D490" s="66" t="s">
        <v>155</v>
      </c>
      <c r="E490" s="108">
        <v>2</v>
      </c>
      <c r="F490" s="128">
        <v>0</v>
      </c>
      <c r="G490" s="128">
        <v>0</v>
      </c>
      <c r="H490" s="79">
        <f>G490/E490</f>
        <v>0</v>
      </c>
      <c r="I490" s="79"/>
      <c r="J490" s="27"/>
    </row>
    <row r="491" spans="1:10" ht="20.25">
      <c r="A491" s="151">
        <v>33</v>
      </c>
      <c r="B491" s="184" t="s">
        <v>260</v>
      </c>
      <c r="C491" s="166"/>
      <c r="D491" s="166"/>
      <c r="E491" s="166"/>
      <c r="F491" s="166"/>
      <c r="G491" s="166"/>
      <c r="H491" s="166"/>
      <c r="I491" s="166"/>
      <c r="J491" s="167"/>
    </row>
    <row r="492" spans="1:10" ht="38.25" customHeight="1">
      <c r="A492" s="151">
        <v>34</v>
      </c>
      <c r="B492" s="183" t="s">
        <v>164</v>
      </c>
      <c r="C492" s="166"/>
      <c r="D492" s="166"/>
      <c r="E492" s="166"/>
      <c r="F492" s="166"/>
      <c r="G492" s="166"/>
      <c r="H492" s="166"/>
      <c r="I492" s="166"/>
      <c r="J492" s="167"/>
    </row>
    <row r="493" spans="1:10" ht="20.25">
      <c r="A493" s="151">
        <v>35</v>
      </c>
      <c r="B493" s="183" t="s">
        <v>165</v>
      </c>
      <c r="C493" s="166"/>
      <c r="D493" s="166"/>
      <c r="E493" s="166"/>
      <c r="F493" s="166"/>
      <c r="G493" s="166"/>
      <c r="H493" s="166"/>
      <c r="I493" s="166"/>
      <c r="J493" s="167"/>
    </row>
    <row r="494" spans="1:10" ht="40.5">
      <c r="A494" s="151">
        <v>36</v>
      </c>
      <c r="B494" s="10" t="s">
        <v>166</v>
      </c>
      <c r="C494" s="66"/>
      <c r="D494" s="66" t="s">
        <v>134</v>
      </c>
      <c r="E494" s="131">
        <v>97.4</v>
      </c>
      <c r="F494" s="86">
        <v>0</v>
      </c>
      <c r="G494" s="86">
        <v>0</v>
      </c>
      <c r="H494" s="79">
        <f>G494/E494</f>
        <v>0</v>
      </c>
      <c r="I494" s="79"/>
      <c r="J494" s="27" t="s">
        <v>769</v>
      </c>
    </row>
    <row r="495" spans="1:10" ht="63" customHeight="1">
      <c r="A495" s="151">
        <v>37</v>
      </c>
      <c r="B495" s="10" t="s">
        <v>261</v>
      </c>
      <c r="C495" s="66"/>
      <c r="D495" s="66" t="s">
        <v>611</v>
      </c>
      <c r="E495" s="108">
        <v>1</v>
      </c>
      <c r="F495" s="107">
        <v>0</v>
      </c>
      <c r="G495" s="107">
        <v>0</v>
      </c>
      <c r="H495" s="79">
        <f>G495/E495</f>
        <v>0</v>
      </c>
      <c r="I495" s="79"/>
      <c r="J495" s="27"/>
    </row>
    <row r="496" spans="1:10" ht="60.75">
      <c r="A496" s="151">
        <v>38</v>
      </c>
      <c r="B496" s="10" t="s">
        <v>278</v>
      </c>
      <c r="C496" s="66"/>
      <c r="D496" s="66" t="s">
        <v>611</v>
      </c>
      <c r="E496" s="108">
        <v>2</v>
      </c>
      <c r="F496" s="107">
        <v>1</v>
      </c>
      <c r="G496" s="107">
        <v>1</v>
      </c>
      <c r="H496" s="79">
        <f>G496/E496</f>
        <v>0.5</v>
      </c>
      <c r="I496" s="79">
        <f>G496/G496</f>
        <v>1</v>
      </c>
      <c r="J496" s="27"/>
    </row>
    <row r="497" spans="1:10" ht="67.5" customHeight="1">
      <c r="A497" s="151">
        <v>39</v>
      </c>
      <c r="B497" s="11" t="s">
        <v>788</v>
      </c>
      <c r="C497" s="141"/>
      <c r="D497" s="65" t="s">
        <v>274</v>
      </c>
      <c r="E497" s="146">
        <v>90.47</v>
      </c>
      <c r="F497" s="107">
        <v>0</v>
      </c>
      <c r="G497" s="107">
        <v>0</v>
      </c>
      <c r="H497" s="149">
        <v>0</v>
      </c>
      <c r="I497" s="76"/>
      <c r="J497" s="27" t="s">
        <v>769</v>
      </c>
    </row>
    <row r="498" spans="1:10" ht="42.75" customHeight="1">
      <c r="A498" s="151">
        <v>40</v>
      </c>
      <c r="B498" s="214" t="s">
        <v>269</v>
      </c>
      <c r="C498" s="214"/>
      <c r="D498" s="214"/>
      <c r="E498" s="214"/>
      <c r="F498" s="214"/>
      <c r="G498" s="214"/>
      <c r="H498" s="214"/>
      <c r="I498" s="214"/>
      <c r="J498" s="215"/>
    </row>
    <row r="499" spans="1:10" ht="60.75">
      <c r="A499" s="151">
        <v>41</v>
      </c>
      <c r="B499" s="10" t="s">
        <v>789</v>
      </c>
      <c r="C499" s="144"/>
      <c r="D499" s="66" t="s">
        <v>134</v>
      </c>
      <c r="E499" s="147">
        <v>87.1</v>
      </c>
      <c r="F499" s="148">
        <v>61.3</v>
      </c>
      <c r="G499" s="148">
        <v>61.3</v>
      </c>
      <c r="H499" s="76">
        <f>G499/E499</f>
        <v>0.703788748564868</v>
      </c>
      <c r="I499" s="76">
        <f>G499/F499</f>
        <v>1</v>
      </c>
      <c r="J499" s="27"/>
    </row>
    <row r="500" spans="1:10" ht="62.25" customHeight="1">
      <c r="A500" s="151">
        <v>42</v>
      </c>
      <c r="B500" s="216" t="s">
        <v>161</v>
      </c>
      <c r="C500" s="216"/>
      <c r="D500" s="216"/>
      <c r="E500" s="216"/>
      <c r="F500" s="216"/>
      <c r="G500" s="216"/>
      <c r="H500" s="216"/>
      <c r="I500" s="216"/>
      <c r="J500" s="216"/>
    </row>
    <row r="501" spans="1:10" ht="24.75" customHeight="1">
      <c r="A501" s="151">
        <v>43</v>
      </c>
      <c r="B501" s="214" t="s">
        <v>279</v>
      </c>
      <c r="C501" s="214"/>
      <c r="D501" s="214"/>
      <c r="E501" s="214"/>
      <c r="F501" s="214"/>
      <c r="G501" s="214"/>
      <c r="H501" s="214"/>
      <c r="I501" s="214"/>
      <c r="J501" s="214"/>
    </row>
    <row r="502" spans="1:10" ht="25.5" customHeight="1">
      <c r="A502" s="151">
        <v>44</v>
      </c>
      <c r="B502" s="214" t="s">
        <v>280</v>
      </c>
      <c r="C502" s="214"/>
      <c r="D502" s="214"/>
      <c r="E502" s="214"/>
      <c r="F502" s="214"/>
      <c r="G502" s="214"/>
      <c r="H502" s="214"/>
      <c r="I502" s="214"/>
      <c r="J502" s="214"/>
    </row>
    <row r="503" spans="1:10" ht="60.75">
      <c r="A503" s="151">
        <v>45</v>
      </c>
      <c r="B503" s="10" t="s">
        <v>790</v>
      </c>
      <c r="C503" s="144"/>
      <c r="D503" s="66" t="s">
        <v>134</v>
      </c>
      <c r="E503" s="147">
        <v>100</v>
      </c>
      <c r="F503" s="146">
        <v>100</v>
      </c>
      <c r="G503" s="146">
        <v>100</v>
      </c>
      <c r="H503" s="76">
        <f>G503/E503</f>
        <v>1</v>
      </c>
      <c r="I503" s="76">
        <f>H503/F503*100</f>
        <v>1</v>
      </c>
      <c r="J503" s="145"/>
    </row>
    <row r="504" spans="1:10" ht="22.5">
      <c r="A504" s="151">
        <v>46</v>
      </c>
      <c r="B504" s="48" t="s">
        <v>90</v>
      </c>
      <c r="C504" s="30"/>
      <c r="D504" s="30"/>
      <c r="E504" s="77"/>
      <c r="F504" s="77"/>
      <c r="G504" s="77"/>
      <c r="H504" s="93">
        <f>AVERAGE($H$462:$H$503)</f>
        <v>0.10399187494480262</v>
      </c>
      <c r="I504" s="93">
        <f>AVERAGE($I$462:$I$503)</f>
        <v>1</v>
      </c>
      <c r="J504" s="3"/>
    </row>
    <row r="505" spans="1:10" ht="10.5" customHeight="1">
      <c r="A505" s="30"/>
      <c r="B505" s="9"/>
      <c r="C505" s="30"/>
      <c r="D505" s="30"/>
      <c r="E505" s="77"/>
      <c r="F505" s="77"/>
      <c r="G505" s="77"/>
      <c r="H505" s="79"/>
      <c r="I505" s="79"/>
      <c r="J505" s="3"/>
    </row>
    <row r="506" spans="1:10" ht="27.75" customHeight="1">
      <c r="A506" s="159" t="s">
        <v>291</v>
      </c>
      <c r="B506" s="160"/>
      <c r="C506" s="160"/>
      <c r="D506" s="160"/>
      <c r="E506" s="160"/>
      <c r="F506" s="160"/>
      <c r="G506" s="160"/>
      <c r="H506" s="160"/>
      <c r="I506" s="160"/>
      <c r="J506" s="161"/>
    </row>
    <row r="507" spans="1:10" ht="23.25" customHeight="1">
      <c r="A507" s="66">
        <v>1</v>
      </c>
      <c r="B507" s="184" t="s">
        <v>342</v>
      </c>
      <c r="C507" s="169"/>
      <c r="D507" s="169"/>
      <c r="E507" s="169"/>
      <c r="F507" s="169"/>
      <c r="G507" s="169"/>
      <c r="H507" s="169"/>
      <c r="I507" s="169"/>
      <c r="J507" s="170"/>
    </row>
    <row r="508" spans="1:10" ht="43.5" customHeight="1">
      <c r="A508" s="66">
        <v>2</v>
      </c>
      <c r="B508" s="183" t="s">
        <v>435</v>
      </c>
      <c r="C508" s="166"/>
      <c r="D508" s="166"/>
      <c r="E508" s="166"/>
      <c r="F508" s="166"/>
      <c r="G508" s="166"/>
      <c r="H508" s="166"/>
      <c r="I508" s="166"/>
      <c r="J508" s="167"/>
    </row>
    <row r="509" spans="1:10" ht="25.5" customHeight="1">
      <c r="A509" s="66">
        <v>3</v>
      </c>
      <c r="B509" s="183" t="s">
        <v>238</v>
      </c>
      <c r="C509" s="166"/>
      <c r="D509" s="166"/>
      <c r="E509" s="166"/>
      <c r="F509" s="166"/>
      <c r="G509" s="166"/>
      <c r="H509" s="166"/>
      <c r="I509" s="166"/>
      <c r="J509" s="167"/>
    </row>
    <row r="510" spans="1:10" ht="40.5">
      <c r="A510" s="66">
        <v>4</v>
      </c>
      <c r="B510" s="10" t="s">
        <v>400</v>
      </c>
      <c r="C510" s="66"/>
      <c r="D510" s="66" t="s">
        <v>364</v>
      </c>
      <c r="E510" s="131">
        <v>295.9</v>
      </c>
      <c r="F510" s="127">
        <v>291</v>
      </c>
      <c r="G510" s="127">
        <v>291</v>
      </c>
      <c r="H510" s="79">
        <f>G510/E510</f>
        <v>0.9834403514700913</v>
      </c>
      <c r="I510" s="79">
        <f>G510/G510</f>
        <v>1</v>
      </c>
      <c r="J510" s="39"/>
    </row>
    <row r="511" spans="1:10" ht="40.5">
      <c r="A511" s="66">
        <v>5</v>
      </c>
      <c r="B511" s="10" t="s">
        <v>401</v>
      </c>
      <c r="C511" s="66"/>
      <c r="D511" s="66" t="s">
        <v>596</v>
      </c>
      <c r="E511" s="131">
        <v>25.3</v>
      </c>
      <c r="F511" s="85">
        <v>0</v>
      </c>
      <c r="G511" s="87">
        <v>0</v>
      </c>
      <c r="H511" s="79">
        <f>G511/E511</f>
        <v>0</v>
      </c>
      <c r="I511" s="79"/>
      <c r="J511" s="6" t="s">
        <v>769</v>
      </c>
    </row>
    <row r="512" spans="1:10" ht="60.75">
      <c r="A512" s="66">
        <v>6</v>
      </c>
      <c r="B512" s="10" t="s">
        <v>402</v>
      </c>
      <c r="C512" s="66"/>
      <c r="D512" s="66" t="s">
        <v>597</v>
      </c>
      <c r="E512" s="87">
        <v>45.78</v>
      </c>
      <c r="F512" s="85">
        <v>0</v>
      </c>
      <c r="G512" s="87">
        <v>0</v>
      </c>
      <c r="H512" s="79">
        <f>G512/E512</f>
        <v>0</v>
      </c>
      <c r="I512" s="79"/>
      <c r="J512" s="6" t="s">
        <v>769</v>
      </c>
    </row>
    <row r="513" spans="1:10" ht="20.25">
      <c r="A513" s="66">
        <v>7</v>
      </c>
      <c r="B513" s="183" t="s">
        <v>237</v>
      </c>
      <c r="C513" s="166"/>
      <c r="D513" s="166"/>
      <c r="E513" s="166"/>
      <c r="F513" s="166"/>
      <c r="G513" s="166"/>
      <c r="H513" s="166"/>
      <c r="I513" s="166"/>
      <c r="J513" s="167"/>
    </row>
    <row r="514" spans="1:10" ht="40.5">
      <c r="A514" s="66">
        <v>8</v>
      </c>
      <c r="B514" s="10" t="s">
        <v>403</v>
      </c>
      <c r="C514" s="66"/>
      <c r="D514" s="66" t="s">
        <v>274</v>
      </c>
      <c r="E514" s="131">
        <v>30.8</v>
      </c>
      <c r="F514" s="85">
        <v>0</v>
      </c>
      <c r="G514" s="87">
        <v>0</v>
      </c>
      <c r="H514" s="79">
        <f>G514/E514</f>
        <v>0</v>
      </c>
      <c r="I514" s="79"/>
      <c r="J514" s="6" t="s">
        <v>769</v>
      </c>
    </row>
    <row r="515" spans="1:10" ht="40.5" customHeight="1">
      <c r="A515" s="66">
        <v>9</v>
      </c>
      <c r="B515" s="183" t="s">
        <v>236</v>
      </c>
      <c r="C515" s="166"/>
      <c r="D515" s="166"/>
      <c r="E515" s="166"/>
      <c r="F515" s="166"/>
      <c r="G515" s="166"/>
      <c r="H515" s="166"/>
      <c r="I515" s="166"/>
      <c r="J515" s="167"/>
    </row>
    <row r="516" spans="1:10" ht="66.75" customHeight="1">
      <c r="A516" s="66">
        <v>10</v>
      </c>
      <c r="B516" s="10" t="s">
        <v>404</v>
      </c>
      <c r="C516" s="66"/>
      <c r="D516" s="66" t="s">
        <v>274</v>
      </c>
      <c r="E516" s="131">
        <v>100</v>
      </c>
      <c r="F516" s="127">
        <v>0</v>
      </c>
      <c r="G516" s="131">
        <v>0</v>
      </c>
      <c r="H516" s="79">
        <f>G516/E516</f>
        <v>0</v>
      </c>
      <c r="I516" s="79"/>
      <c r="J516" s="6" t="s">
        <v>769</v>
      </c>
    </row>
    <row r="517" spans="1:10" ht="60.75">
      <c r="A517" s="66">
        <v>11</v>
      </c>
      <c r="B517" s="10" t="s">
        <v>119</v>
      </c>
      <c r="C517" s="66"/>
      <c r="D517" s="66" t="s">
        <v>274</v>
      </c>
      <c r="E517" s="131">
        <v>85.5</v>
      </c>
      <c r="F517" s="127">
        <v>0</v>
      </c>
      <c r="G517" s="131">
        <v>0</v>
      </c>
      <c r="H517" s="79">
        <f>G517/E517</f>
        <v>0</v>
      </c>
      <c r="I517" s="79"/>
      <c r="J517" s="6" t="s">
        <v>769</v>
      </c>
    </row>
    <row r="518" spans="1:10" ht="40.5">
      <c r="A518" s="66">
        <v>12</v>
      </c>
      <c r="B518" s="10" t="s">
        <v>120</v>
      </c>
      <c r="C518" s="66"/>
      <c r="D518" s="66" t="s">
        <v>275</v>
      </c>
      <c r="E518" s="108">
        <v>2</v>
      </c>
      <c r="F518" s="107">
        <v>0</v>
      </c>
      <c r="G518" s="108">
        <v>0</v>
      </c>
      <c r="H518" s="79">
        <f>G518/E518</f>
        <v>0</v>
      </c>
      <c r="I518" s="79"/>
      <c r="J518" s="6"/>
    </row>
    <row r="519" spans="1:10" ht="21" customHeight="1">
      <c r="A519" s="66">
        <v>13</v>
      </c>
      <c r="B519" s="184" t="s">
        <v>343</v>
      </c>
      <c r="C519" s="169"/>
      <c r="D519" s="169"/>
      <c r="E519" s="169"/>
      <c r="F519" s="169"/>
      <c r="G519" s="169"/>
      <c r="H519" s="169"/>
      <c r="I519" s="169"/>
      <c r="J519" s="170"/>
    </row>
    <row r="520" spans="1:10" ht="20.25">
      <c r="A520" s="66">
        <v>14</v>
      </c>
      <c r="B520" s="183" t="s">
        <v>651</v>
      </c>
      <c r="C520" s="166"/>
      <c r="D520" s="166"/>
      <c r="E520" s="166"/>
      <c r="F520" s="166"/>
      <c r="G520" s="166"/>
      <c r="H520" s="166"/>
      <c r="I520" s="166"/>
      <c r="J520" s="167"/>
    </row>
    <row r="521" spans="1:10" ht="20.25">
      <c r="A521" s="66">
        <v>15</v>
      </c>
      <c r="B521" s="183" t="s">
        <v>652</v>
      </c>
      <c r="C521" s="166"/>
      <c r="D521" s="166"/>
      <c r="E521" s="166"/>
      <c r="F521" s="166"/>
      <c r="G521" s="166"/>
      <c r="H521" s="166"/>
      <c r="I521" s="166"/>
      <c r="J521" s="167"/>
    </row>
    <row r="522" spans="1:10" ht="81">
      <c r="A522" s="66">
        <v>16</v>
      </c>
      <c r="B522" s="10" t="s">
        <v>569</v>
      </c>
      <c r="C522" s="66"/>
      <c r="D522" s="66" t="s">
        <v>274</v>
      </c>
      <c r="E522" s="131">
        <v>100</v>
      </c>
      <c r="F522" s="131">
        <v>100</v>
      </c>
      <c r="G522" s="131">
        <v>100</v>
      </c>
      <c r="H522" s="79">
        <f>G522/E522</f>
        <v>1</v>
      </c>
      <c r="I522" s="79">
        <f>G522/G522</f>
        <v>1</v>
      </c>
      <c r="J522" s="6"/>
    </row>
    <row r="523" spans="1:10" ht="101.25">
      <c r="A523" s="66">
        <v>17</v>
      </c>
      <c r="B523" s="10" t="s">
        <v>570</v>
      </c>
      <c r="C523" s="66"/>
      <c r="D523" s="66" t="s">
        <v>274</v>
      </c>
      <c r="E523" s="131">
        <v>0.2</v>
      </c>
      <c r="F523" s="127">
        <v>0</v>
      </c>
      <c r="G523" s="131">
        <v>0</v>
      </c>
      <c r="H523" s="79">
        <f>G523/E523</f>
        <v>0</v>
      </c>
      <c r="I523" s="79"/>
      <c r="J523" s="6" t="s">
        <v>769</v>
      </c>
    </row>
    <row r="524" spans="1:10" ht="81">
      <c r="A524" s="66">
        <v>18</v>
      </c>
      <c r="B524" s="10" t="s">
        <v>571</v>
      </c>
      <c r="C524" s="66"/>
      <c r="D524" s="66" t="s">
        <v>274</v>
      </c>
      <c r="E524" s="87">
        <v>63.61</v>
      </c>
      <c r="F524" s="85">
        <v>0</v>
      </c>
      <c r="G524" s="87">
        <v>0</v>
      </c>
      <c r="H524" s="79">
        <f>G524/E524</f>
        <v>0</v>
      </c>
      <c r="I524" s="79"/>
      <c r="J524" s="6" t="s">
        <v>769</v>
      </c>
    </row>
    <row r="525" spans="1:10" ht="22.5">
      <c r="A525" s="66">
        <v>19</v>
      </c>
      <c r="B525" s="10" t="s">
        <v>572</v>
      </c>
      <c r="C525" s="66"/>
      <c r="D525" s="66" t="s">
        <v>275</v>
      </c>
      <c r="E525" s="108">
        <v>7</v>
      </c>
      <c r="F525" s="107">
        <v>6</v>
      </c>
      <c r="G525" s="108">
        <v>6</v>
      </c>
      <c r="H525" s="79">
        <f>G525/E525</f>
        <v>0.8571428571428571</v>
      </c>
      <c r="I525" s="79">
        <f>G525/G525</f>
        <v>1</v>
      </c>
      <c r="J525" s="6"/>
    </row>
    <row r="526" spans="1:10" ht="27" customHeight="1">
      <c r="A526" s="66">
        <v>20</v>
      </c>
      <c r="B526" s="184" t="s">
        <v>502</v>
      </c>
      <c r="C526" s="169"/>
      <c r="D526" s="169"/>
      <c r="E526" s="169"/>
      <c r="F526" s="169"/>
      <c r="G526" s="169"/>
      <c r="H526" s="169"/>
      <c r="I526" s="169"/>
      <c r="J526" s="170"/>
    </row>
    <row r="527" spans="1:10" ht="41.25" customHeight="1">
      <c r="A527" s="66">
        <v>21</v>
      </c>
      <c r="B527" s="183" t="s">
        <v>653</v>
      </c>
      <c r="C527" s="166"/>
      <c r="D527" s="166"/>
      <c r="E527" s="166"/>
      <c r="F527" s="166"/>
      <c r="G527" s="166"/>
      <c r="H527" s="166"/>
      <c r="I527" s="166"/>
      <c r="J527" s="167"/>
    </row>
    <row r="528" spans="1:10" ht="20.25">
      <c r="A528" s="66">
        <v>22</v>
      </c>
      <c r="B528" s="183" t="s">
        <v>235</v>
      </c>
      <c r="C528" s="166"/>
      <c r="D528" s="166"/>
      <c r="E528" s="166"/>
      <c r="F528" s="166"/>
      <c r="G528" s="166"/>
      <c r="H528" s="166"/>
      <c r="I528" s="166"/>
      <c r="J528" s="167"/>
    </row>
    <row r="529" spans="1:10" ht="40.5">
      <c r="A529" s="66">
        <v>23</v>
      </c>
      <c r="B529" s="10" t="s">
        <v>381</v>
      </c>
      <c r="C529" s="66"/>
      <c r="D529" s="66" t="s">
        <v>364</v>
      </c>
      <c r="E529" s="140">
        <v>0.382</v>
      </c>
      <c r="F529" s="87">
        <v>0</v>
      </c>
      <c r="G529" s="87">
        <v>0</v>
      </c>
      <c r="H529" s="79">
        <f>G529/E529</f>
        <v>0</v>
      </c>
      <c r="I529" s="79"/>
      <c r="J529" s="6" t="s">
        <v>769</v>
      </c>
    </row>
    <row r="530" spans="1:10" ht="101.25">
      <c r="A530" s="66">
        <v>24</v>
      </c>
      <c r="B530" s="10" t="s">
        <v>382</v>
      </c>
      <c r="C530" s="66"/>
      <c r="D530" s="66" t="s">
        <v>274</v>
      </c>
      <c r="E530" s="87">
        <v>36.39</v>
      </c>
      <c r="F530" s="85">
        <v>0</v>
      </c>
      <c r="G530" s="87">
        <v>0</v>
      </c>
      <c r="H530" s="79">
        <f>G530/E530</f>
        <v>0</v>
      </c>
      <c r="I530" s="79"/>
      <c r="J530" s="6" t="s">
        <v>769</v>
      </c>
    </row>
    <row r="531" spans="1:10" ht="84" customHeight="1">
      <c r="A531" s="66">
        <v>25</v>
      </c>
      <c r="B531" s="10" t="s">
        <v>205</v>
      </c>
      <c r="C531" s="66"/>
      <c r="D531" s="66" t="s">
        <v>274</v>
      </c>
      <c r="E531" s="87">
        <v>0.06</v>
      </c>
      <c r="F531" s="87">
        <v>0</v>
      </c>
      <c r="G531" s="87">
        <v>0</v>
      </c>
      <c r="H531" s="79">
        <f>G531/E531</f>
        <v>0</v>
      </c>
      <c r="I531" s="79"/>
      <c r="J531" s="6" t="s">
        <v>769</v>
      </c>
    </row>
    <row r="532" spans="1:10" ht="47.25" customHeight="1">
      <c r="A532" s="66">
        <v>26</v>
      </c>
      <c r="B532" s="184" t="s">
        <v>344</v>
      </c>
      <c r="C532" s="169"/>
      <c r="D532" s="169"/>
      <c r="E532" s="169"/>
      <c r="F532" s="169"/>
      <c r="G532" s="169"/>
      <c r="H532" s="169"/>
      <c r="I532" s="169"/>
      <c r="J532" s="170"/>
    </row>
    <row r="533" spans="1:10" ht="22.5" customHeight="1">
      <c r="A533" s="66">
        <v>27</v>
      </c>
      <c r="B533" s="183" t="s">
        <v>252</v>
      </c>
      <c r="C533" s="166"/>
      <c r="D533" s="166"/>
      <c r="E533" s="166"/>
      <c r="F533" s="166"/>
      <c r="G533" s="166"/>
      <c r="H533" s="166"/>
      <c r="I533" s="166"/>
      <c r="J533" s="167"/>
    </row>
    <row r="534" spans="1:10" ht="23.25" customHeight="1">
      <c r="A534" s="66">
        <v>28</v>
      </c>
      <c r="B534" s="183" t="s">
        <v>253</v>
      </c>
      <c r="C534" s="166"/>
      <c r="D534" s="166"/>
      <c r="E534" s="166"/>
      <c r="F534" s="166"/>
      <c r="G534" s="166"/>
      <c r="H534" s="166"/>
      <c r="I534" s="166"/>
      <c r="J534" s="167"/>
    </row>
    <row r="535" spans="1:10" ht="63" customHeight="1">
      <c r="A535" s="66">
        <v>29</v>
      </c>
      <c r="B535" s="10" t="s">
        <v>206</v>
      </c>
      <c r="C535" s="66"/>
      <c r="D535" s="66" t="s">
        <v>274</v>
      </c>
      <c r="E535" s="131">
        <v>100</v>
      </c>
      <c r="F535" s="131">
        <v>100</v>
      </c>
      <c r="G535" s="131">
        <v>100</v>
      </c>
      <c r="H535" s="79">
        <f>G535/E535</f>
        <v>1</v>
      </c>
      <c r="I535" s="79">
        <f>G535/G535</f>
        <v>1</v>
      </c>
      <c r="J535" s="6"/>
    </row>
    <row r="536" spans="1:10" ht="42.75" customHeight="1">
      <c r="A536" s="66">
        <v>30</v>
      </c>
      <c r="B536" s="183" t="s">
        <v>254</v>
      </c>
      <c r="C536" s="166"/>
      <c r="D536" s="166"/>
      <c r="E536" s="166"/>
      <c r="F536" s="166"/>
      <c r="G536" s="166"/>
      <c r="H536" s="166"/>
      <c r="I536" s="166"/>
      <c r="J536" s="167"/>
    </row>
    <row r="537" spans="1:10" ht="20.25">
      <c r="A537" s="66">
        <v>31</v>
      </c>
      <c r="B537" s="183" t="s">
        <v>118</v>
      </c>
      <c r="C537" s="166"/>
      <c r="D537" s="166"/>
      <c r="E537" s="166"/>
      <c r="F537" s="166"/>
      <c r="G537" s="166"/>
      <c r="H537" s="166"/>
      <c r="I537" s="166"/>
      <c r="J537" s="167"/>
    </row>
    <row r="538" spans="1:10" ht="54.75" customHeight="1">
      <c r="A538" s="66">
        <v>32</v>
      </c>
      <c r="B538" s="11" t="s">
        <v>207</v>
      </c>
      <c r="C538" s="65"/>
      <c r="D538" s="15" t="s">
        <v>460</v>
      </c>
      <c r="E538" s="127">
        <v>6.8</v>
      </c>
      <c r="F538" s="127">
        <v>0</v>
      </c>
      <c r="G538" s="127">
        <v>0</v>
      </c>
      <c r="H538" s="79">
        <f>G538/E538</f>
        <v>0</v>
      </c>
      <c r="I538" s="79"/>
      <c r="J538" s="6" t="s">
        <v>769</v>
      </c>
    </row>
    <row r="539" spans="1:10" ht="20.25">
      <c r="A539" s="66">
        <v>33</v>
      </c>
      <c r="B539" s="184" t="s">
        <v>257</v>
      </c>
      <c r="C539" s="169"/>
      <c r="D539" s="169"/>
      <c r="E539" s="169"/>
      <c r="F539" s="169"/>
      <c r="G539" s="169"/>
      <c r="H539" s="169"/>
      <c r="I539" s="169"/>
      <c r="J539" s="170"/>
    </row>
    <row r="540" spans="1:10" ht="27" customHeight="1">
      <c r="A540" s="66">
        <v>34</v>
      </c>
      <c r="B540" s="183" t="s">
        <v>255</v>
      </c>
      <c r="C540" s="166"/>
      <c r="D540" s="166"/>
      <c r="E540" s="166"/>
      <c r="F540" s="166"/>
      <c r="G540" s="166"/>
      <c r="H540" s="166"/>
      <c r="I540" s="166"/>
      <c r="J540" s="167"/>
    </row>
    <row r="541" spans="1:10" ht="21" customHeight="1">
      <c r="A541" s="66">
        <v>35</v>
      </c>
      <c r="B541" s="183" t="s">
        <v>256</v>
      </c>
      <c r="C541" s="166"/>
      <c r="D541" s="166"/>
      <c r="E541" s="166"/>
      <c r="F541" s="166"/>
      <c r="G541" s="166"/>
      <c r="H541" s="166"/>
      <c r="I541" s="166"/>
      <c r="J541" s="167"/>
    </row>
    <row r="542" spans="1:10" ht="40.5">
      <c r="A542" s="66">
        <v>36</v>
      </c>
      <c r="B542" s="10" t="s">
        <v>208</v>
      </c>
      <c r="C542" s="66"/>
      <c r="D542" s="66" t="s">
        <v>275</v>
      </c>
      <c r="E542" s="108">
        <v>4</v>
      </c>
      <c r="F542" s="108">
        <v>1</v>
      </c>
      <c r="G542" s="108">
        <v>1</v>
      </c>
      <c r="H542" s="79">
        <f>G542/E542</f>
        <v>0.25</v>
      </c>
      <c r="I542" s="79">
        <f>G542/G542</f>
        <v>1</v>
      </c>
      <c r="J542" s="6"/>
    </row>
    <row r="543" spans="1:10" ht="22.5">
      <c r="A543" s="95"/>
      <c r="B543" s="48" t="s">
        <v>90</v>
      </c>
      <c r="C543" s="95"/>
      <c r="D543" s="95"/>
      <c r="E543" s="96"/>
      <c r="F543" s="96"/>
      <c r="G543" s="96"/>
      <c r="H543" s="93">
        <f>AVERAGE(H510:H542)</f>
        <v>0.2406225416831146</v>
      </c>
      <c r="I543" s="93">
        <f>AVERAGE(I510:I542)</f>
        <v>1</v>
      </c>
      <c r="J543" s="94"/>
    </row>
    <row r="544" spans="1:10" ht="15.75" customHeight="1">
      <c r="A544" s="30"/>
      <c r="B544" s="9"/>
      <c r="C544" s="30"/>
      <c r="D544" s="30"/>
      <c r="E544" s="77"/>
      <c r="F544" s="77"/>
      <c r="G544" s="77"/>
      <c r="H544" s="79"/>
      <c r="I544" s="79"/>
      <c r="J544" s="3"/>
    </row>
    <row r="545" spans="1:10" ht="25.5" customHeight="1">
      <c r="A545" s="159" t="s">
        <v>292</v>
      </c>
      <c r="B545" s="160"/>
      <c r="C545" s="160"/>
      <c r="D545" s="160"/>
      <c r="E545" s="160"/>
      <c r="F545" s="160"/>
      <c r="G545" s="160"/>
      <c r="H545" s="160"/>
      <c r="I545" s="160"/>
      <c r="J545" s="161"/>
    </row>
    <row r="546" spans="1:10" ht="25.5" customHeight="1">
      <c r="A546" s="68">
        <v>1</v>
      </c>
      <c r="B546" s="209" t="s">
        <v>496</v>
      </c>
      <c r="C546" s="210"/>
      <c r="D546" s="210"/>
      <c r="E546" s="210"/>
      <c r="F546" s="210"/>
      <c r="G546" s="210"/>
      <c r="H546" s="210"/>
      <c r="I546" s="210"/>
      <c r="J546" s="211"/>
    </row>
    <row r="547" spans="1:10" ht="26.25" customHeight="1">
      <c r="A547" s="68">
        <v>2</v>
      </c>
      <c r="B547" s="212" t="s">
        <v>45</v>
      </c>
      <c r="C547" s="166"/>
      <c r="D547" s="166"/>
      <c r="E547" s="166"/>
      <c r="F547" s="166"/>
      <c r="G547" s="166"/>
      <c r="H547" s="166"/>
      <c r="I547" s="166"/>
      <c r="J547" s="167"/>
    </row>
    <row r="548" spans="1:10" ht="20.25">
      <c r="A548" s="68">
        <v>3</v>
      </c>
      <c r="B548" s="212" t="s">
        <v>372</v>
      </c>
      <c r="C548" s="166"/>
      <c r="D548" s="166"/>
      <c r="E548" s="166"/>
      <c r="F548" s="166"/>
      <c r="G548" s="166"/>
      <c r="H548" s="166"/>
      <c r="I548" s="166"/>
      <c r="J548" s="167"/>
    </row>
    <row r="549" spans="1:10" ht="60.75">
      <c r="A549" s="68">
        <v>4</v>
      </c>
      <c r="B549" s="14" t="s">
        <v>434</v>
      </c>
      <c r="C549" s="67"/>
      <c r="D549" s="68" t="s">
        <v>155</v>
      </c>
      <c r="E549" s="109">
        <v>1</v>
      </c>
      <c r="F549" s="109">
        <v>0</v>
      </c>
      <c r="G549" s="109">
        <v>0</v>
      </c>
      <c r="H549" s="79">
        <f>G549/E549</f>
        <v>0</v>
      </c>
      <c r="I549" s="79"/>
      <c r="J549" s="13"/>
    </row>
    <row r="550" spans="1:10" ht="25.5" customHeight="1">
      <c r="A550" s="68">
        <v>5</v>
      </c>
      <c r="B550" s="213" t="s">
        <v>497</v>
      </c>
      <c r="C550" s="163"/>
      <c r="D550" s="163"/>
      <c r="E550" s="163"/>
      <c r="F550" s="163"/>
      <c r="G550" s="163"/>
      <c r="H550" s="163"/>
      <c r="I550" s="163"/>
      <c r="J550" s="164"/>
    </row>
    <row r="551" spans="1:10" ht="25.5" customHeight="1">
      <c r="A551" s="68">
        <v>6</v>
      </c>
      <c r="B551" s="162" t="s">
        <v>673</v>
      </c>
      <c r="C551" s="163"/>
      <c r="D551" s="163"/>
      <c r="E551" s="163"/>
      <c r="F551" s="163"/>
      <c r="G551" s="163"/>
      <c r="H551" s="163"/>
      <c r="I551" s="163"/>
      <c r="J551" s="164"/>
    </row>
    <row r="552" spans="1:10" ht="41.25" customHeight="1">
      <c r="A552" s="68">
        <v>7</v>
      </c>
      <c r="B552" s="162" t="s">
        <v>672</v>
      </c>
      <c r="C552" s="163"/>
      <c r="D552" s="163"/>
      <c r="E552" s="163"/>
      <c r="F552" s="163"/>
      <c r="G552" s="163"/>
      <c r="H552" s="163"/>
      <c r="I552" s="163"/>
      <c r="J552" s="164"/>
    </row>
    <row r="553" spans="1:10" ht="60.75" customHeight="1">
      <c r="A553" s="68">
        <v>8</v>
      </c>
      <c r="B553" s="150" t="s">
        <v>827</v>
      </c>
      <c r="C553" s="151" t="s">
        <v>209</v>
      </c>
      <c r="D553" s="151" t="s">
        <v>210</v>
      </c>
      <c r="E553" s="152">
        <v>304.8</v>
      </c>
      <c r="F553" s="153">
        <v>0</v>
      </c>
      <c r="G553" s="153">
        <v>0</v>
      </c>
      <c r="H553" s="79">
        <v>0</v>
      </c>
      <c r="I553" s="79"/>
      <c r="J553" s="27"/>
    </row>
    <row r="554" spans="1:10" ht="42.75" customHeight="1">
      <c r="A554" s="68">
        <v>9</v>
      </c>
      <c r="B554" s="150" t="s">
        <v>828</v>
      </c>
      <c r="C554" s="151" t="s">
        <v>791</v>
      </c>
      <c r="D554" s="151" t="s">
        <v>211</v>
      </c>
      <c r="E554" s="153">
        <v>0</v>
      </c>
      <c r="F554" s="153">
        <v>0</v>
      </c>
      <c r="G554" s="153">
        <v>0</v>
      </c>
      <c r="H554" s="79"/>
      <c r="I554" s="79"/>
      <c r="J554" s="27"/>
    </row>
    <row r="555" spans="1:10" ht="61.5" customHeight="1">
      <c r="A555" s="68">
        <v>10</v>
      </c>
      <c r="B555" s="150" t="s">
        <v>829</v>
      </c>
      <c r="C555" s="151" t="s">
        <v>792</v>
      </c>
      <c r="D555" s="151" t="s">
        <v>273</v>
      </c>
      <c r="E555" s="153">
        <v>21</v>
      </c>
      <c r="F555" s="153">
        <v>0</v>
      </c>
      <c r="G555" s="153">
        <v>0</v>
      </c>
      <c r="H555" s="79">
        <v>0</v>
      </c>
      <c r="I555" s="79"/>
      <c r="J555" s="27"/>
    </row>
    <row r="556" spans="1:10" ht="144.75" customHeight="1">
      <c r="A556" s="68">
        <v>11</v>
      </c>
      <c r="B556" s="150" t="s">
        <v>830</v>
      </c>
      <c r="C556" s="151" t="s">
        <v>793</v>
      </c>
      <c r="D556" s="151" t="s">
        <v>274</v>
      </c>
      <c r="E556" s="152">
        <v>1.6</v>
      </c>
      <c r="F556" s="153">
        <v>0</v>
      </c>
      <c r="G556" s="153">
        <v>0</v>
      </c>
      <c r="H556" s="79">
        <v>0</v>
      </c>
      <c r="I556" s="79"/>
      <c r="J556" s="27"/>
    </row>
    <row r="557" spans="1:10" ht="22.5">
      <c r="A557" s="30"/>
      <c r="B557" s="48" t="s">
        <v>90</v>
      </c>
      <c r="C557" s="30"/>
      <c r="D557" s="30"/>
      <c r="E557" s="77"/>
      <c r="F557" s="77"/>
      <c r="G557" s="77"/>
      <c r="H557" s="93">
        <f>AVERAGE(H547:H556)</f>
        <v>0</v>
      </c>
      <c r="I557" s="93"/>
      <c r="J557" s="3"/>
    </row>
    <row r="558" spans="1:10" ht="15" customHeight="1">
      <c r="A558" s="30"/>
      <c r="B558" s="9"/>
      <c r="C558" s="30"/>
      <c r="D558" s="30"/>
      <c r="E558" s="77"/>
      <c r="F558" s="77"/>
      <c r="G558" s="77"/>
      <c r="H558" s="79"/>
      <c r="I558" s="79"/>
      <c r="J558" s="3"/>
    </row>
    <row r="559" spans="1:10" ht="30.75" customHeight="1">
      <c r="A559" s="159" t="s">
        <v>293</v>
      </c>
      <c r="B559" s="160"/>
      <c r="C559" s="160"/>
      <c r="D559" s="160"/>
      <c r="E559" s="160"/>
      <c r="F559" s="160"/>
      <c r="G559" s="160"/>
      <c r="H559" s="160"/>
      <c r="I559" s="160"/>
      <c r="J559" s="161"/>
    </row>
    <row r="560" spans="1:10" ht="65.25" customHeight="1">
      <c r="A560" s="151">
        <v>1</v>
      </c>
      <c r="B560" s="178" t="s">
        <v>649</v>
      </c>
      <c r="C560" s="166"/>
      <c r="D560" s="166"/>
      <c r="E560" s="166"/>
      <c r="F560" s="166"/>
      <c r="G560" s="166"/>
      <c r="H560" s="166"/>
      <c r="I560" s="166"/>
      <c r="J560" s="167"/>
    </row>
    <row r="561" spans="1:10" ht="41.25" customHeight="1">
      <c r="A561" s="151">
        <v>2</v>
      </c>
      <c r="B561" s="178" t="s">
        <v>398</v>
      </c>
      <c r="C561" s="166"/>
      <c r="D561" s="166"/>
      <c r="E561" s="166"/>
      <c r="F561" s="166"/>
      <c r="G561" s="166"/>
      <c r="H561" s="166"/>
      <c r="I561" s="166"/>
      <c r="J561" s="167"/>
    </row>
    <row r="562" spans="1:10" ht="142.5" customHeight="1">
      <c r="A562" s="151">
        <v>3</v>
      </c>
      <c r="B562" s="11" t="s">
        <v>216</v>
      </c>
      <c r="C562" s="65"/>
      <c r="D562" s="65" t="s">
        <v>274</v>
      </c>
      <c r="E562" s="127">
        <v>100</v>
      </c>
      <c r="F562" s="127">
        <v>100</v>
      </c>
      <c r="G562" s="127">
        <v>100</v>
      </c>
      <c r="H562" s="79">
        <f>G562/E562</f>
        <v>1</v>
      </c>
      <c r="I562" s="79">
        <f>G562/G562</f>
        <v>1</v>
      </c>
      <c r="J562" s="7"/>
    </row>
    <row r="563" spans="1:10" ht="164.25" customHeight="1">
      <c r="A563" s="151">
        <v>4</v>
      </c>
      <c r="B563" s="11" t="s">
        <v>217</v>
      </c>
      <c r="C563" s="65"/>
      <c r="D563" s="65" t="s">
        <v>155</v>
      </c>
      <c r="E563" s="134">
        <v>0</v>
      </c>
      <c r="F563" s="134">
        <v>0</v>
      </c>
      <c r="G563" s="134">
        <v>0</v>
      </c>
      <c r="H563" s="79"/>
      <c r="I563" s="79">
        <v>1</v>
      </c>
      <c r="J563" s="7"/>
    </row>
    <row r="564" spans="1:10" ht="43.5" customHeight="1">
      <c r="A564" s="151">
        <v>5</v>
      </c>
      <c r="B564" s="178" t="s">
        <v>251</v>
      </c>
      <c r="C564" s="166"/>
      <c r="D564" s="166"/>
      <c r="E564" s="166"/>
      <c r="F564" s="166"/>
      <c r="G564" s="166"/>
      <c r="H564" s="166"/>
      <c r="I564" s="166"/>
      <c r="J564" s="167"/>
    </row>
    <row r="565" spans="1:10" ht="141.75">
      <c r="A565" s="151">
        <v>6</v>
      </c>
      <c r="B565" s="11" t="s">
        <v>218</v>
      </c>
      <c r="C565" s="65"/>
      <c r="D565" s="65" t="s">
        <v>274</v>
      </c>
      <c r="E565" s="127">
        <v>100</v>
      </c>
      <c r="F565" s="127">
        <v>100</v>
      </c>
      <c r="G565" s="127">
        <v>100</v>
      </c>
      <c r="H565" s="79">
        <f>G565/E565</f>
        <v>1</v>
      </c>
      <c r="I565" s="79">
        <f>G565/G565</f>
        <v>1</v>
      </c>
      <c r="J565" s="7"/>
    </row>
    <row r="566" spans="1:10" ht="187.5" customHeight="1">
      <c r="A566" s="151">
        <v>7</v>
      </c>
      <c r="B566" s="11" t="s">
        <v>219</v>
      </c>
      <c r="C566" s="65"/>
      <c r="D566" s="65" t="s">
        <v>155</v>
      </c>
      <c r="E566" s="134">
        <v>0</v>
      </c>
      <c r="F566" s="134">
        <v>0</v>
      </c>
      <c r="G566" s="134">
        <v>0</v>
      </c>
      <c r="H566" s="79"/>
      <c r="I566" s="79">
        <v>1</v>
      </c>
      <c r="J566" s="7"/>
    </row>
    <row r="567" spans="1:10" ht="24.75" customHeight="1">
      <c r="A567" s="151">
        <v>8</v>
      </c>
      <c r="B567" s="178" t="s">
        <v>650</v>
      </c>
      <c r="C567" s="166"/>
      <c r="D567" s="166"/>
      <c r="E567" s="166"/>
      <c r="F567" s="166"/>
      <c r="G567" s="166"/>
      <c r="H567" s="166"/>
      <c r="I567" s="166"/>
      <c r="J567" s="167"/>
    </row>
    <row r="568" spans="1:10" ht="24.75" customHeight="1">
      <c r="A568" s="151">
        <v>9</v>
      </c>
      <c r="B568" s="178" t="s">
        <v>250</v>
      </c>
      <c r="C568" s="166"/>
      <c r="D568" s="166"/>
      <c r="E568" s="166"/>
      <c r="F568" s="166"/>
      <c r="G568" s="166"/>
      <c r="H568" s="166"/>
      <c r="I568" s="166"/>
      <c r="J568" s="167"/>
    </row>
    <row r="569" spans="1:10" ht="81">
      <c r="A569" s="151">
        <v>10</v>
      </c>
      <c r="B569" s="11" t="s">
        <v>220</v>
      </c>
      <c r="C569" s="65"/>
      <c r="D569" s="65" t="s">
        <v>155</v>
      </c>
      <c r="E569" s="107">
        <v>1789</v>
      </c>
      <c r="F569" s="107">
        <v>1120</v>
      </c>
      <c r="G569" s="107">
        <v>1120</v>
      </c>
      <c r="H569" s="79">
        <f>G569/E569</f>
        <v>0.6260480715483511</v>
      </c>
      <c r="I569" s="79">
        <f>G569/F569</f>
        <v>1</v>
      </c>
      <c r="J569" s="7" t="s">
        <v>173</v>
      </c>
    </row>
    <row r="570" spans="1:10" ht="22.5">
      <c r="A570" s="30"/>
      <c r="B570" s="48" t="s">
        <v>90</v>
      </c>
      <c r="C570" s="30"/>
      <c r="D570" s="30"/>
      <c r="E570" s="77"/>
      <c r="F570" s="77"/>
      <c r="G570" s="77"/>
      <c r="H570" s="93">
        <f>AVERAGE(H562:H569)</f>
        <v>0.8753493571827837</v>
      </c>
      <c r="I570" s="93">
        <f>AVERAGE(I562:I569)</f>
        <v>1</v>
      </c>
      <c r="J570" s="3"/>
    </row>
    <row r="571" spans="1:10" ht="15" customHeight="1">
      <c r="A571" s="30"/>
      <c r="B571" s="9"/>
      <c r="C571" s="30"/>
      <c r="D571" s="30"/>
      <c r="E571" s="77"/>
      <c r="F571" s="77"/>
      <c r="G571" s="77"/>
      <c r="H571" s="79"/>
      <c r="I571" s="79"/>
      <c r="J571" s="3"/>
    </row>
    <row r="572" spans="1:10" ht="25.5" customHeight="1">
      <c r="A572" s="159" t="s">
        <v>294</v>
      </c>
      <c r="B572" s="160"/>
      <c r="C572" s="160"/>
      <c r="D572" s="160"/>
      <c r="E572" s="160"/>
      <c r="F572" s="160"/>
      <c r="G572" s="160"/>
      <c r="H572" s="160"/>
      <c r="I572" s="160"/>
      <c r="J572" s="161"/>
    </row>
    <row r="573" spans="1:10" ht="24.75" customHeight="1">
      <c r="A573" s="65">
        <v>1</v>
      </c>
      <c r="B573" s="168" t="s">
        <v>345</v>
      </c>
      <c r="C573" s="169"/>
      <c r="D573" s="169"/>
      <c r="E573" s="169"/>
      <c r="F573" s="169"/>
      <c r="G573" s="169"/>
      <c r="H573" s="169"/>
      <c r="I573" s="169"/>
      <c r="J573" s="170"/>
    </row>
    <row r="574" spans="1:10" ht="26.25" customHeight="1">
      <c r="A574" s="155">
        <v>2</v>
      </c>
      <c r="B574" s="165" t="s">
        <v>719</v>
      </c>
      <c r="C574" s="166"/>
      <c r="D574" s="166"/>
      <c r="E574" s="166"/>
      <c r="F574" s="166"/>
      <c r="G574" s="166"/>
      <c r="H574" s="166"/>
      <c r="I574" s="166"/>
      <c r="J574" s="167"/>
    </row>
    <row r="575" spans="1:10" ht="25.5" customHeight="1">
      <c r="A575" s="65">
        <v>3</v>
      </c>
      <c r="B575" s="165" t="s">
        <v>720</v>
      </c>
      <c r="C575" s="166"/>
      <c r="D575" s="166"/>
      <c r="E575" s="166"/>
      <c r="F575" s="166"/>
      <c r="G575" s="166"/>
      <c r="H575" s="166"/>
      <c r="I575" s="166"/>
      <c r="J575" s="167"/>
    </row>
    <row r="576" spans="1:10" ht="84" customHeight="1">
      <c r="A576" s="155">
        <v>4</v>
      </c>
      <c r="B576" s="18" t="s">
        <v>426</v>
      </c>
      <c r="C576" s="69"/>
      <c r="D576" s="69" t="s">
        <v>274</v>
      </c>
      <c r="E576" s="135" t="s">
        <v>427</v>
      </c>
      <c r="F576" s="88"/>
      <c r="G576" s="88"/>
      <c r="H576" s="79">
        <v>0</v>
      </c>
      <c r="I576" s="79"/>
      <c r="J576" s="17" t="s">
        <v>659</v>
      </c>
    </row>
    <row r="577" spans="1:10" ht="60.75">
      <c r="A577" s="65">
        <v>5</v>
      </c>
      <c r="B577" s="18" t="s">
        <v>428</v>
      </c>
      <c r="C577" s="69"/>
      <c r="D577" s="69" t="s">
        <v>274</v>
      </c>
      <c r="E577" s="135" t="s">
        <v>335</v>
      </c>
      <c r="F577" s="88"/>
      <c r="G577" s="88"/>
      <c r="H577" s="79">
        <v>0</v>
      </c>
      <c r="I577" s="79"/>
      <c r="J577" s="17" t="s">
        <v>659</v>
      </c>
    </row>
    <row r="578" spans="1:10" ht="121.5">
      <c r="A578" s="155">
        <v>6</v>
      </c>
      <c r="B578" s="18" t="s">
        <v>556</v>
      </c>
      <c r="C578" s="69"/>
      <c r="D578" s="69" t="s">
        <v>274</v>
      </c>
      <c r="E578" s="135" t="s">
        <v>429</v>
      </c>
      <c r="F578" s="88"/>
      <c r="G578" s="88"/>
      <c r="H578" s="79">
        <v>0</v>
      </c>
      <c r="I578" s="79"/>
      <c r="J578" s="17" t="s">
        <v>659</v>
      </c>
    </row>
    <row r="579" spans="1:10" ht="23.25" customHeight="1">
      <c r="A579" s="65">
        <v>7</v>
      </c>
      <c r="B579" s="165" t="s">
        <v>430</v>
      </c>
      <c r="C579" s="166"/>
      <c r="D579" s="166"/>
      <c r="E579" s="166"/>
      <c r="F579" s="166"/>
      <c r="G579" s="166"/>
      <c r="H579" s="166"/>
      <c r="I579" s="166"/>
      <c r="J579" s="167"/>
    </row>
    <row r="580" spans="1:10" ht="146.25" customHeight="1">
      <c r="A580" s="155">
        <v>8</v>
      </c>
      <c r="B580" s="18" t="s">
        <v>431</v>
      </c>
      <c r="C580" s="69"/>
      <c r="D580" s="69" t="s">
        <v>274</v>
      </c>
      <c r="E580" s="135" t="s">
        <v>676</v>
      </c>
      <c r="F580" s="88"/>
      <c r="G580" s="88"/>
      <c r="H580" s="79">
        <v>0</v>
      </c>
      <c r="I580" s="79"/>
      <c r="J580" s="17" t="s">
        <v>659</v>
      </c>
    </row>
    <row r="581" spans="1:10" ht="372" customHeight="1">
      <c r="A581" s="65">
        <v>9</v>
      </c>
      <c r="B581" s="49" t="s">
        <v>174</v>
      </c>
      <c r="C581" s="69"/>
      <c r="D581" s="69" t="s">
        <v>274</v>
      </c>
      <c r="E581" s="135" t="s">
        <v>676</v>
      </c>
      <c r="F581" s="88"/>
      <c r="G581" s="88"/>
      <c r="H581" s="79">
        <v>0</v>
      </c>
      <c r="I581" s="79"/>
      <c r="J581" s="17" t="s">
        <v>659</v>
      </c>
    </row>
    <row r="582" spans="1:10" ht="121.5">
      <c r="A582" s="155">
        <v>10</v>
      </c>
      <c r="B582" s="18" t="s">
        <v>175</v>
      </c>
      <c r="C582" s="69"/>
      <c r="D582" s="69" t="s">
        <v>274</v>
      </c>
      <c r="E582" s="133">
        <v>100</v>
      </c>
      <c r="F582" s="133">
        <v>100</v>
      </c>
      <c r="G582" s="133">
        <v>100</v>
      </c>
      <c r="H582" s="79">
        <f>G582/E582</f>
        <v>1</v>
      </c>
      <c r="I582" s="79">
        <f>G582/G582</f>
        <v>1</v>
      </c>
      <c r="J582" s="17"/>
    </row>
    <row r="583" spans="1:10" ht="101.25">
      <c r="A583" s="65">
        <v>11</v>
      </c>
      <c r="B583" s="18" t="s">
        <v>832</v>
      </c>
      <c r="C583" s="69"/>
      <c r="D583" s="69" t="s">
        <v>274</v>
      </c>
      <c r="E583" s="133">
        <v>100</v>
      </c>
      <c r="F583" s="133">
        <v>100</v>
      </c>
      <c r="G583" s="133">
        <v>100</v>
      </c>
      <c r="H583" s="79">
        <f>G583/E583</f>
        <v>1</v>
      </c>
      <c r="I583" s="79">
        <f>G583/G583</f>
        <v>1</v>
      </c>
      <c r="J583" s="17"/>
    </row>
    <row r="584" spans="1:10" ht="26.25" customHeight="1">
      <c r="A584" s="155">
        <v>12</v>
      </c>
      <c r="B584" s="168" t="s">
        <v>346</v>
      </c>
      <c r="C584" s="169"/>
      <c r="D584" s="169"/>
      <c r="E584" s="169"/>
      <c r="F584" s="169"/>
      <c r="G584" s="169"/>
      <c r="H584" s="169"/>
      <c r="I584" s="169"/>
      <c r="J584" s="170"/>
    </row>
    <row r="585" spans="1:10" ht="20.25">
      <c r="A585" s="65">
        <v>13</v>
      </c>
      <c r="B585" s="165" t="s">
        <v>591</v>
      </c>
      <c r="C585" s="166"/>
      <c r="D585" s="166"/>
      <c r="E585" s="166"/>
      <c r="F585" s="166"/>
      <c r="G585" s="166"/>
      <c r="H585" s="166"/>
      <c r="I585" s="166"/>
      <c r="J585" s="167"/>
    </row>
    <row r="586" spans="1:10" ht="20.25">
      <c r="A586" s="155">
        <v>14</v>
      </c>
      <c r="B586" s="165" t="s">
        <v>592</v>
      </c>
      <c r="C586" s="166"/>
      <c r="D586" s="166"/>
      <c r="E586" s="166"/>
      <c r="F586" s="166"/>
      <c r="G586" s="166"/>
      <c r="H586" s="166"/>
      <c r="I586" s="166"/>
      <c r="J586" s="167"/>
    </row>
    <row r="587" spans="1:10" ht="101.25">
      <c r="A587" s="65">
        <v>15</v>
      </c>
      <c r="B587" s="18" t="s">
        <v>593</v>
      </c>
      <c r="C587" s="69"/>
      <c r="D587" s="69" t="s">
        <v>274</v>
      </c>
      <c r="E587" s="133">
        <v>100</v>
      </c>
      <c r="F587" s="133"/>
      <c r="G587" s="133"/>
      <c r="H587" s="79">
        <f>G587/E587</f>
        <v>0</v>
      </c>
      <c r="I587" s="79"/>
      <c r="J587" s="32" t="s">
        <v>159</v>
      </c>
    </row>
    <row r="588" spans="1:10" ht="102.75" customHeight="1">
      <c r="A588" s="155">
        <v>16</v>
      </c>
      <c r="B588" s="18" t="s">
        <v>594</v>
      </c>
      <c r="C588" s="69"/>
      <c r="D588" s="69" t="s">
        <v>274</v>
      </c>
      <c r="E588" s="133">
        <v>100</v>
      </c>
      <c r="F588" s="133"/>
      <c r="G588" s="133"/>
      <c r="H588" s="79">
        <f>G588/E588</f>
        <v>0</v>
      </c>
      <c r="I588" s="79"/>
      <c r="J588" s="32"/>
    </row>
    <row r="589" spans="1:10" ht="162">
      <c r="A589" s="65">
        <v>17</v>
      </c>
      <c r="B589" s="18" t="s">
        <v>365</v>
      </c>
      <c r="C589" s="69"/>
      <c r="D589" s="69" t="s">
        <v>274</v>
      </c>
      <c r="E589" s="133">
        <v>100</v>
      </c>
      <c r="F589" s="133">
        <v>100</v>
      </c>
      <c r="G589" s="133">
        <v>100</v>
      </c>
      <c r="H589" s="79">
        <f>G589/E589</f>
        <v>1</v>
      </c>
      <c r="I589" s="79">
        <f>G589/G589</f>
        <v>1</v>
      </c>
      <c r="J589" s="17"/>
    </row>
    <row r="590" spans="1:10" ht="283.5">
      <c r="A590" s="155">
        <v>18</v>
      </c>
      <c r="B590" s="49" t="s">
        <v>366</v>
      </c>
      <c r="C590" s="69"/>
      <c r="D590" s="69" t="s">
        <v>274</v>
      </c>
      <c r="E590" s="133">
        <v>100</v>
      </c>
      <c r="F590" s="133">
        <v>100</v>
      </c>
      <c r="G590" s="133">
        <v>100</v>
      </c>
      <c r="H590" s="79">
        <f>G590/E590</f>
        <v>1</v>
      </c>
      <c r="I590" s="79">
        <f>G590/G590</f>
        <v>1</v>
      </c>
      <c r="J590" s="17"/>
    </row>
    <row r="591" spans="1:10" ht="26.25" customHeight="1">
      <c r="A591" s="65">
        <v>19</v>
      </c>
      <c r="B591" s="165" t="s">
        <v>367</v>
      </c>
      <c r="C591" s="166"/>
      <c r="D591" s="166"/>
      <c r="E591" s="166"/>
      <c r="F591" s="166"/>
      <c r="G591" s="166"/>
      <c r="H591" s="166"/>
      <c r="I591" s="166"/>
      <c r="J591" s="167"/>
    </row>
    <row r="592" spans="1:10" ht="107.25" customHeight="1">
      <c r="A592" s="155">
        <v>20</v>
      </c>
      <c r="B592" s="18" t="s">
        <v>368</v>
      </c>
      <c r="C592" s="69"/>
      <c r="D592" s="16" t="s">
        <v>326</v>
      </c>
      <c r="E592" s="135" t="s">
        <v>369</v>
      </c>
      <c r="F592" s="88"/>
      <c r="G592" s="88"/>
      <c r="H592" s="79"/>
      <c r="I592" s="79"/>
      <c r="J592" s="17"/>
    </row>
    <row r="593" spans="1:10" ht="182.25">
      <c r="A593" s="65">
        <v>21</v>
      </c>
      <c r="B593" s="49" t="s">
        <v>370</v>
      </c>
      <c r="C593" s="69"/>
      <c r="D593" s="69" t="s">
        <v>274</v>
      </c>
      <c r="E593" s="135" t="s">
        <v>371</v>
      </c>
      <c r="F593" s="133">
        <v>100</v>
      </c>
      <c r="G593" s="133">
        <v>100</v>
      </c>
      <c r="H593" s="79">
        <v>1</v>
      </c>
      <c r="I593" s="79">
        <f>G593/G593</f>
        <v>1</v>
      </c>
      <c r="J593" s="17" t="s">
        <v>623</v>
      </c>
    </row>
    <row r="594" spans="1:10" ht="26.25" customHeight="1">
      <c r="A594" s="155">
        <v>22</v>
      </c>
      <c r="B594" s="168" t="s">
        <v>501</v>
      </c>
      <c r="C594" s="169"/>
      <c r="D594" s="169"/>
      <c r="E594" s="169"/>
      <c r="F594" s="169"/>
      <c r="G594" s="169"/>
      <c r="H594" s="169"/>
      <c r="I594" s="169"/>
      <c r="J594" s="170"/>
    </row>
    <row r="595" spans="1:10" ht="20.25">
      <c r="A595" s="65">
        <v>23</v>
      </c>
      <c r="B595" s="165" t="s">
        <v>833</v>
      </c>
      <c r="C595" s="166"/>
      <c r="D595" s="166"/>
      <c r="E595" s="166"/>
      <c r="F595" s="166"/>
      <c r="G595" s="166"/>
      <c r="H595" s="166"/>
      <c r="I595" s="166"/>
      <c r="J595" s="167"/>
    </row>
    <row r="596" spans="1:10" ht="20.25">
      <c r="A596" s="155">
        <v>24</v>
      </c>
      <c r="B596" s="165" t="s">
        <v>834</v>
      </c>
      <c r="C596" s="166"/>
      <c r="D596" s="166"/>
      <c r="E596" s="166"/>
      <c r="F596" s="166"/>
      <c r="G596" s="166"/>
      <c r="H596" s="166"/>
      <c r="I596" s="166"/>
      <c r="J596" s="167"/>
    </row>
    <row r="597" spans="1:10" ht="162">
      <c r="A597" s="65">
        <v>25</v>
      </c>
      <c r="B597" s="18" t="s">
        <v>564</v>
      </c>
      <c r="C597" s="69"/>
      <c r="D597" s="69" t="s">
        <v>565</v>
      </c>
      <c r="E597" s="135" t="s">
        <v>467</v>
      </c>
      <c r="F597" s="88"/>
      <c r="G597" s="88"/>
      <c r="H597" s="79"/>
      <c r="I597" s="79"/>
      <c r="J597" s="17" t="s">
        <v>659</v>
      </c>
    </row>
    <row r="598" spans="1:10" ht="164.25" customHeight="1">
      <c r="A598" s="155">
        <v>26</v>
      </c>
      <c r="B598" s="49" t="s">
        <v>356</v>
      </c>
      <c r="C598" s="69"/>
      <c r="D598" s="69" t="s">
        <v>274</v>
      </c>
      <c r="E598" s="135" t="s">
        <v>357</v>
      </c>
      <c r="F598" s="88"/>
      <c r="G598" s="88"/>
      <c r="H598" s="79"/>
      <c r="I598" s="79"/>
      <c r="J598" s="17" t="s">
        <v>659</v>
      </c>
    </row>
    <row r="599" spans="1:10" ht="182.25">
      <c r="A599" s="65">
        <v>27</v>
      </c>
      <c r="B599" s="49" t="s">
        <v>176</v>
      </c>
      <c r="C599" s="69"/>
      <c r="D599" s="69" t="s">
        <v>274</v>
      </c>
      <c r="E599" s="135" t="s">
        <v>177</v>
      </c>
      <c r="F599" s="88"/>
      <c r="G599" s="88"/>
      <c r="H599" s="79"/>
      <c r="I599" s="79"/>
      <c r="J599" s="17" t="s">
        <v>659</v>
      </c>
    </row>
    <row r="600" spans="1:10" ht="203.25" customHeight="1">
      <c r="A600" s="155">
        <v>28</v>
      </c>
      <c r="B600" s="49" t="s">
        <v>178</v>
      </c>
      <c r="C600" s="69"/>
      <c r="D600" s="69" t="s">
        <v>274</v>
      </c>
      <c r="E600" s="135" t="s">
        <v>179</v>
      </c>
      <c r="F600" s="88"/>
      <c r="G600" s="88"/>
      <c r="H600" s="79"/>
      <c r="I600" s="79"/>
      <c r="J600" s="17" t="s">
        <v>659</v>
      </c>
    </row>
    <row r="601" spans="1:10" ht="101.25">
      <c r="A601" s="65">
        <v>29</v>
      </c>
      <c r="B601" s="18" t="s">
        <v>180</v>
      </c>
      <c r="C601" s="69"/>
      <c r="D601" s="69" t="s">
        <v>274</v>
      </c>
      <c r="E601" s="136">
        <v>0</v>
      </c>
      <c r="F601" s="136">
        <v>0</v>
      </c>
      <c r="G601" s="136">
        <v>0</v>
      </c>
      <c r="H601" s="79">
        <v>1</v>
      </c>
      <c r="I601" s="79">
        <v>1</v>
      </c>
      <c r="J601" s="17"/>
    </row>
    <row r="602" spans="1:10" ht="81">
      <c r="A602" s="155">
        <v>30</v>
      </c>
      <c r="B602" s="18" t="s">
        <v>181</v>
      </c>
      <c r="C602" s="69"/>
      <c r="D602" s="69" t="s">
        <v>182</v>
      </c>
      <c r="E602" s="136">
        <v>0</v>
      </c>
      <c r="F602" s="136">
        <v>0</v>
      </c>
      <c r="G602" s="136">
        <v>0</v>
      </c>
      <c r="H602" s="79">
        <v>1</v>
      </c>
      <c r="I602" s="79">
        <v>1</v>
      </c>
      <c r="J602" s="17"/>
    </row>
    <row r="603" spans="1:10" ht="81">
      <c r="A603" s="65">
        <v>31</v>
      </c>
      <c r="B603" s="18" t="s">
        <v>183</v>
      </c>
      <c r="C603" s="69"/>
      <c r="D603" s="69" t="s">
        <v>334</v>
      </c>
      <c r="E603" s="136">
        <v>0</v>
      </c>
      <c r="F603" s="136">
        <v>0</v>
      </c>
      <c r="G603" s="136">
        <v>0</v>
      </c>
      <c r="H603" s="79">
        <v>1</v>
      </c>
      <c r="I603" s="79">
        <v>1</v>
      </c>
      <c r="J603" s="17"/>
    </row>
    <row r="604" spans="1:10" ht="103.5" customHeight="1">
      <c r="A604" s="155">
        <v>32</v>
      </c>
      <c r="B604" s="18" t="s">
        <v>184</v>
      </c>
      <c r="C604" s="69"/>
      <c r="D604" s="69" t="s">
        <v>414</v>
      </c>
      <c r="E604" s="220" t="s">
        <v>415</v>
      </c>
      <c r="F604" s="220" t="s">
        <v>447</v>
      </c>
      <c r="G604" s="220" t="s">
        <v>447</v>
      </c>
      <c r="H604" s="79">
        <v>0</v>
      </c>
      <c r="I604" s="79"/>
      <c r="J604" s="17" t="s">
        <v>595</v>
      </c>
    </row>
    <row r="605" spans="1:10" ht="40.5" customHeight="1">
      <c r="A605" s="65">
        <v>33</v>
      </c>
      <c r="B605" s="168" t="s">
        <v>500</v>
      </c>
      <c r="C605" s="169"/>
      <c r="D605" s="169"/>
      <c r="E605" s="169"/>
      <c r="F605" s="169"/>
      <c r="G605" s="169"/>
      <c r="H605" s="169"/>
      <c r="I605" s="169"/>
      <c r="J605" s="170"/>
    </row>
    <row r="606" spans="1:10" ht="20.25">
      <c r="A606" s="155">
        <v>34</v>
      </c>
      <c r="B606" s="208" t="s">
        <v>157</v>
      </c>
      <c r="C606" s="166"/>
      <c r="D606" s="166"/>
      <c r="E606" s="166"/>
      <c r="F606" s="166"/>
      <c r="G606" s="166"/>
      <c r="H606" s="166"/>
      <c r="I606" s="166"/>
      <c r="J606" s="167"/>
    </row>
    <row r="607" spans="1:10" ht="20.25">
      <c r="A607" s="65">
        <v>35</v>
      </c>
      <c r="B607" s="165" t="s">
        <v>158</v>
      </c>
      <c r="C607" s="166"/>
      <c r="D607" s="166"/>
      <c r="E607" s="166"/>
      <c r="F607" s="166"/>
      <c r="G607" s="166"/>
      <c r="H607" s="166"/>
      <c r="I607" s="166"/>
      <c r="J607" s="167"/>
    </row>
    <row r="608" spans="1:10" ht="81">
      <c r="A608" s="155">
        <v>36</v>
      </c>
      <c r="B608" s="19" t="s">
        <v>185</v>
      </c>
      <c r="C608" s="56"/>
      <c r="D608" s="56" t="s">
        <v>274</v>
      </c>
      <c r="E608" s="137" t="s">
        <v>40</v>
      </c>
      <c r="F608" s="80">
        <v>4.27</v>
      </c>
      <c r="G608" s="80">
        <v>4.27</v>
      </c>
      <c r="H608" s="79">
        <f>4.27/8</f>
        <v>0.53375</v>
      </c>
      <c r="I608" s="79">
        <f>G608/G608</f>
        <v>1</v>
      </c>
      <c r="J608" s="17"/>
    </row>
    <row r="609" spans="1:10" ht="81">
      <c r="A609" s="65">
        <v>37</v>
      </c>
      <c r="B609" s="18" t="s">
        <v>186</v>
      </c>
      <c r="C609" s="69"/>
      <c r="D609" s="69" t="s">
        <v>274</v>
      </c>
      <c r="E609" s="133">
        <v>100</v>
      </c>
      <c r="F609" s="133">
        <v>100</v>
      </c>
      <c r="G609" s="133">
        <v>100</v>
      </c>
      <c r="H609" s="79">
        <f>G609/E609</f>
        <v>1</v>
      </c>
      <c r="I609" s="79">
        <f>G609/G609</f>
        <v>1</v>
      </c>
      <c r="J609" s="17"/>
    </row>
    <row r="610" spans="1:10" ht="60.75">
      <c r="A610" s="155">
        <v>38</v>
      </c>
      <c r="B610" s="18" t="s">
        <v>187</v>
      </c>
      <c r="C610" s="69"/>
      <c r="D610" s="69" t="s">
        <v>155</v>
      </c>
      <c r="E610" s="135" t="s">
        <v>188</v>
      </c>
      <c r="F610" s="112">
        <v>6</v>
      </c>
      <c r="G610" s="112">
        <v>6</v>
      </c>
      <c r="H610" s="79">
        <f>G610/13</f>
        <v>0.46153846153846156</v>
      </c>
      <c r="I610" s="79">
        <f>G610/G610</f>
        <v>1</v>
      </c>
      <c r="J610" s="17"/>
    </row>
    <row r="611" spans="1:10" ht="121.5">
      <c r="A611" s="65">
        <v>39</v>
      </c>
      <c r="B611" s="18" t="s">
        <v>189</v>
      </c>
      <c r="C611" s="69"/>
      <c r="D611" s="69" t="s">
        <v>155</v>
      </c>
      <c r="E611" s="135" t="s">
        <v>39</v>
      </c>
      <c r="F611" s="112">
        <v>3</v>
      </c>
      <c r="G611" s="112">
        <v>3</v>
      </c>
      <c r="H611" s="79">
        <f>G611/5</f>
        <v>0.6</v>
      </c>
      <c r="I611" s="79">
        <f>G611/G611</f>
        <v>1</v>
      </c>
      <c r="J611" s="17"/>
    </row>
    <row r="612" spans="1:10" ht="101.25">
      <c r="A612" s="155">
        <v>40</v>
      </c>
      <c r="B612" s="18" t="s">
        <v>190</v>
      </c>
      <c r="C612" s="69"/>
      <c r="D612" s="69" t="s">
        <v>274</v>
      </c>
      <c r="E612" s="133">
        <v>100</v>
      </c>
      <c r="F612" s="133"/>
      <c r="G612" s="133"/>
      <c r="H612" s="79">
        <f>G612/E612</f>
        <v>0</v>
      </c>
      <c r="I612" s="79"/>
      <c r="J612" s="17"/>
    </row>
    <row r="613" spans="1:10" ht="24.75" customHeight="1">
      <c r="A613" s="65">
        <v>41</v>
      </c>
      <c r="B613" s="165" t="s">
        <v>324</v>
      </c>
      <c r="C613" s="166"/>
      <c r="D613" s="166"/>
      <c r="E613" s="166"/>
      <c r="F613" s="166"/>
      <c r="G613" s="166"/>
      <c r="H613" s="166"/>
      <c r="I613" s="166"/>
      <c r="J613" s="167"/>
    </row>
    <row r="614" spans="1:10" ht="101.25">
      <c r="A614" s="155">
        <v>42</v>
      </c>
      <c r="B614" s="18" t="s">
        <v>191</v>
      </c>
      <c r="C614" s="69"/>
      <c r="D614" s="69" t="s">
        <v>274</v>
      </c>
      <c r="E614" s="133">
        <v>100</v>
      </c>
      <c r="F614" s="133"/>
      <c r="G614" s="133"/>
      <c r="H614" s="79">
        <f>G614/E614</f>
        <v>0</v>
      </c>
      <c r="I614" s="79"/>
      <c r="J614" s="17"/>
    </row>
    <row r="615" spans="1:10" ht="101.25">
      <c r="A615" s="65">
        <v>43</v>
      </c>
      <c r="B615" s="18" t="s">
        <v>192</v>
      </c>
      <c r="C615" s="69"/>
      <c r="D615" s="69" t="s">
        <v>274</v>
      </c>
      <c r="E615" s="133">
        <v>100</v>
      </c>
      <c r="F615" s="133"/>
      <c r="G615" s="133"/>
      <c r="H615" s="79">
        <f>G615/E615</f>
        <v>0</v>
      </c>
      <c r="I615" s="79"/>
      <c r="J615" s="17"/>
    </row>
    <row r="616" spans="1:10" ht="48" customHeight="1">
      <c r="A616" s="155">
        <v>44</v>
      </c>
      <c r="B616" s="168" t="s">
        <v>347</v>
      </c>
      <c r="C616" s="169"/>
      <c r="D616" s="169"/>
      <c r="E616" s="169"/>
      <c r="F616" s="169"/>
      <c r="G616" s="169"/>
      <c r="H616" s="169"/>
      <c r="I616" s="169"/>
      <c r="J616" s="170"/>
    </row>
    <row r="617" spans="1:10" ht="25.5" customHeight="1">
      <c r="A617" s="65">
        <v>45</v>
      </c>
      <c r="B617" s="165" t="s">
        <v>489</v>
      </c>
      <c r="C617" s="166"/>
      <c r="D617" s="166"/>
      <c r="E617" s="166"/>
      <c r="F617" s="166"/>
      <c r="G617" s="166"/>
      <c r="H617" s="166"/>
      <c r="I617" s="166"/>
      <c r="J617" s="167"/>
    </row>
    <row r="618" spans="1:10" ht="44.25" customHeight="1">
      <c r="A618" s="155">
        <v>46</v>
      </c>
      <c r="B618" s="165" t="s">
        <v>193</v>
      </c>
      <c r="C618" s="166"/>
      <c r="D618" s="166"/>
      <c r="E618" s="166"/>
      <c r="F618" s="166"/>
      <c r="G618" s="166"/>
      <c r="H618" s="166"/>
      <c r="I618" s="166"/>
      <c r="J618" s="167"/>
    </row>
    <row r="619" spans="1:10" ht="81">
      <c r="A619" s="65">
        <v>47</v>
      </c>
      <c r="B619" s="18" t="s">
        <v>194</v>
      </c>
      <c r="C619" s="69"/>
      <c r="D619" s="69" t="s">
        <v>334</v>
      </c>
      <c r="E619" s="136">
        <v>0</v>
      </c>
      <c r="F619" s="136">
        <v>0</v>
      </c>
      <c r="G619" s="136">
        <v>0</v>
      </c>
      <c r="H619" s="79">
        <v>1</v>
      </c>
      <c r="I619" s="79">
        <v>1</v>
      </c>
      <c r="J619" s="17"/>
    </row>
    <row r="620" spans="1:10" ht="60.75">
      <c r="A620" s="155">
        <v>48</v>
      </c>
      <c r="B620" s="18" t="s">
        <v>195</v>
      </c>
      <c r="C620" s="69"/>
      <c r="D620" s="69" t="s">
        <v>274</v>
      </c>
      <c r="E620" s="133">
        <v>100</v>
      </c>
      <c r="F620" s="133"/>
      <c r="G620" s="133"/>
      <c r="H620" s="79">
        <f>G620/E620</f>
        <v>0</v>
      </c>
      <c r="I620" s="79"/>
      <c r="J620" s="17" t="s">
        <v>660</v>
      </c>
    </row>
    <row r="621" spans="1:10" ht="29.25" customHeight="1">
      <c r="A621" s="30"/>
      <c r="B621" s="48" t="s">
        <v>90</v>
      </c>
      <c r="C621" s="30"/>
      <c r="D621" s="30"/>
      <c r="E621" s="77"/>
      <c r="F621" s="77"/>
      <c r="G621" s="77"/>
      <c r="H621" s="93">
        <f>AVERAGE(H576:H620)</f>
        <v>0.46381153846153844</v>
      </c>
      <c r="I621" s="93">
        <f>AVERAGE(I576:I620)</f>
        <v>1</v>
      </c>
      <c r="J621" s="3"/>
    </row>
    <row r="622" spans="1:10" ht="17.25" customHeight="1">
      <c r="A622" s="30"/>
      <c r="B622" s="9"/>
      <c r="C622" s="30"/>
      <c r="D622" s="30"/>
      <c r="E622" s="77"/>
      <c r="F622" s="77"/>
      <c r="G622" s="77"/>
      <c r="H622" s="79"/>
      <c r="I622" s="79"/>
      <c r="J622" s="3"/>
    </row>
    <row r="623" spans="1:10" ht="25.5" customHeight="1">
      <c r="A623" s="159" t="s">
        <v>295</v>
      </c>
      <c r="B623" s="160"/>
      <c r="C623" s="160"/>
      <c r="D623" s="160"/>
      <c r="E623" s="160"/>
      <c r="F623" s="160"/>
      <c r="G623" s="160"/>
      <c r="H623" s="160"/>
      <c r="I623" s="160"/>
      <c r="J623" s="161"/>
    </row>
    <row r="624" spans="1:10" ht="22.5" customHeight="1">
      <c r="A624" s="56">
        <v>1</v>
      </c>
      <c r="B624" s="175" t="s">
        <v>93</v>
      </c>
      <c r="C624" s="166"/>
      <c r="D624" s="166"/>
      <c r="E624" s="166"/>
      <c r="F624" s="166"/>
      <c r="G624" s="166"/>
      <c r="H624" s="166"/>
      <c r="I624" s="166"/>
      <c r="J624" s="167"/>
    </row>
    <row r="625" spans="1:10" ht="25.5" customHeight="1">
      <c r="A625" s="56">
        <v>2</v>
      </c>
      <c r="B625" s="175" t="s">
        <v>490</v>
      </c>
      <c r="C625" s="166"/>
      <c r="D625" s="166"/>
      <c r="E625" s="166"/>
      <c r="F625" s="166"/>
      <c r="G625" s="166"/>
      <c r="H625" s="166"/>
      <c r="I625" s="166"/>
      <c r="J625" s="167"/>
    </row>
    <row r="626" spans="1:10" ht="101.25">
      <c r="A626" s="56">
        <v>3</v>
      </c>
      <c r="B626" s="19" t="s">
        <v>103</v>
      </c>
      <c r="C626" s="56"/>
      <c r="D626" s="56" t="s">
        <v>491</v>
      </c>
      <c r="E626" s="102">
        <v>7350</v>
      </c>
      <c r="F626" s="102">
        <v>3675</v>
      </c>
      <c r="G626" s="102">
        <v>4300</v>
      </c>
      <c r="H626" s="79">
        <f>G626/E626</f>
        <v>0.5850340136054422</v>
      </c>
      <c r="I626" s="79">
        <f>G626/F626</f>
        <v>1.1700680272108843</v>
      </c>
      <c r="J626" s="2" t="s">
        <v>671</v>
      </c>
    </row>
    <row r="627" spans="1:10" ht="142.5" customHeight="1">
      <c r="A627" s="56">
        <v>4</v>
      </c>
      <c r="B627" s="19" t="s">
        <v>412</v>
      </c>
      <c r="C627" s="56"/>
      <c r="D627" s="56" t="s">
        <v>677</v>
      </c>
      <c r="E627" s="80">
        <v>15.75</v>
      </c>
      <c r="F627" s="80">
        <v>15.75</v>
      </c>
      <c r="G627" s="80">
        <f>5485/(5485+21947)*100</f>
        <v>19.994896471274423</v>
      </c>
      <c r="H627" s="79">
        <f>G627/E627</f>
        <v>1.269517236271392</v>
      </c>
      <c r="I627" s="79">
        <f>G627/F627</f>
        <v>1.269517236271392</v>
      </c>
      <c r="J627" s="2" t="s">
        <v>628</v>
      </c>
    </row>
    <row r="628" spans="1:10" ht="90">
      <c r="A628" s="56">
        <v>5</v>
      </c>
      <c r="B628" s="19" t="s">
        <v>413</v>
      </c>
      <c r="C628" s="56"/>
      <c r="D628" s="56" t="s">
        <v>155</v>
      </c>
      <c r="E628" s="102">
        <v>189.1</v>
      </c>
      <c r="F628" s="102">
        <v>189.1</v>
      </c>
      <c r="G628" s="102">
        <v>218.5</v>
      </c>
      <c r="H628" s="79">
        <f>G628/E628</f>
        <v>1.1554732945531465</v>
      </c>
      <c r="I628" s="79">
        <f>G628/F628</f>
        <v>1.1554732945531465</v>
      </c>
      <c r="J628" s="2" t="s">
        <v>629</v>
      </c>
    </row>
    <row r="629" spans="1:10" ht="25.5" customHeight="1">
      <c r="A629" s="56">
        <v>6</v>
      </c>
      <c r="B629" s="175" t="s">
        <v>92</v>
      </c>
      <c r="C629" s="166"/>
      <c r="D629" s="166"/>
      <c r="E629" s="166"/>
      <c r="F629" s="166"/>
      <c r="G629" s="166"/>
      <c r="H629" s="166"/>
      <c r="I629" s="166"/>
      <c r="J629" s="167"/>
    </row>
    <row r="630" spans="1:10" ht="126">
      <c r="A630" s="56">
        <v>7</v>
      </c>
      <c r="B630" s="18" t="s">
        <v>661</v>
      </c>
      <c r="C630" s="69"/>
      <c r="D630" s="69" t="s">
        <v>683</v>
      </c>
      <c r="E630" s="138">
        <v>0.000941</v>
      </c>
      <c r="F630" s="138">
        <v>0.000941</v>
      </c>
      <c r="G630" s="138">
        <v>0.003577</v>
      </c>
      <c r="H630" s="79">
        <f aca="true" t="shared" si="13" ref="H630:H635">G630/E630</f>
        <v>3.8012752391073326</v>
      </c>
      <c r="I630" s="79">
        <f>G630/F630</f>
        <v>3.8012752391073326</v>
      </c>
      <c r="J630" s="20" t="s">
        <v>630</v>
      </c>
    </row>
    <row r="631" spans="1:10" ht="121.5">
      <c r="A631" s="56">
        <v>8</v>
      </c>
      <c r="B631" s="18" t="s">
        <v>662</v>
      </c>
      <c r="C631" s="69"/>
      <c r="D631" s="69" t="s">
        <v>155</v>
      </c>
      <c r="E631" s="102">
        <v>90</v>
      </c>
      <c r="F631" s="102">
        <v>90</v>
      </c>
      <c r="G631" s="102">
        <v>93</v>
      </c>
      <c r="H631" s="79">
        <f t="shared" si="13"/>
        <v>1.0333333333333334</v>
      </c>
      <c r="I631" s="79">
        <f>G631/F631</f>
        <v>1.0333333333333334</v>
      </c>
      <c r="J631" s="20"/>
    </row>
    <row r="632" spans="1:10" ht="81">
      <c r="A632" s="56">
        <v>9</v>
      </c>
      <c r="B632" s="18" t="s">
        <v>663</v>
      </c>
      <c r="C632" s="69"/>
      <c r="D632" s="69" t="s">
        <v>273</v>
      </c>
      <c r="E632" s="102">
        <v>211</v>
      </c>
      <c r="F632" s="102">
        <v>105</v>
      </c>
      <c r="G632" s="102">
        <f>G633+G634+G635+G637+G638</f>
        <v>173</v>
      </c>
      <c r="H632" s="79">
        <f t="shared" si="13"/>
        <v>0.8199052132701422</v>
      </c>
      <c r="I632" s="79">
        <f>G632/F632</f>
        <v>1.6476190476190475</v>
      </c>
      <c r="J632" s="20"/>
    </row>
    <row r="633" spans="1:10" ht="68.25" customHeight="1">
      <c r="A633" s="56">
        <v>10</v>
      </c>
      <c r="B633" s="18" t="s">
        <v>667</v>
      </c>
      <c r="C633" s="69"/>
      <c r="D633" s="69" t="s">
        <v>273</v>
      </c>
      <c r="E633" s="102">
        <v>48</v>
      </c>
      <c r="F633" s="102">
        <v>24</v>
      </c>
      <c r="G633" s="102">
        <v>33</v>
      </c>
      <c r="H633" s="79">
        <f t="shared" si="13"/>
        <v>0.6875</v>
      </c>
      <c r="I633" s="79">
        <f>G633/F633</f>
        <v>1.375</v>
      </c>
      <c r="J633" s="20"/>
    </row>
    <row r="634" spans="1:10" ht="40.5">
      <c r="A634" s="56">
        <v>11</v>
      </c>
      <c r="B634" s="18" t="s">
        <v>666</v>
      </c>
      <c r="C634" s="69"/>
      <c r="D634" s="69" t="s">
        <v>273</v>
      </c>
      <c r="E634" s="102">
        <v>48</v>
      </c>
      <c r="F634" s="102">
        <v>24</v>
      </c>
      <c r="G634" s="102">
        <v>26</v>
      </c>
      <c r="H634" s="79">
        <f t="shared" si="13"/>
        <v>0.5416666666666666</v>
      </c>
      <c r="I634" s="79">
        <f>G634/F634</f>
        <v>1.0833333333333333</v>
      </c>
      <c r="J634" s="20"/>
    </row>
    <row r="635" spans="1:10" ht="81">
      <c r="A635" s="56">
        <v>12</v>
      </c>
      <c r="B635" s="18" t="s">
        <v>664</v>
      </c>
      <c r="C635" s="69"/>
      <c r="D635" s="69" t="s">
        <v>273</v>
      </c>
      <c r="E635" s="102">
        <v>14</v>
      </c>
      <c r="F635" s="102">
        <v>0</v>
      </c>
      <c r="G635" s="102">
        <v>0</v>
      </c>
      <c r="H635" s="79">
        <f t="shared" si="13"/>
        <v>0</v>
      </c>
      <c r="I635" s="79"/>
      <c r="J635" s="20" t="s">
        <v>46</v>
      </c>
    </row>
    <row r="636" spans="1:10" ht="166.5" customHeight="1">
      <c r="A636" s="56">
        <v>13</v>
      </c>
      <c r="B636" s="18" t="s">
        <v>665</v>
      </c>
      <c r="C636" s="69"/>
      <c r="D636" s="69" t="s">
        <v>732</v>
      </c>
      <c r="E636" s="102">
        <v>0</v>
      </c>
      <c r="F636" s="102">
        <v>0</v>
      </c>
      <c r="G636" s="102">
        <v>0</v>
      </c>
      <c r="H636" s="79"/>
      <c r="I636" s="79"/>
      <c r="J636" s="20" t="s">
        <v>831</v>
      </c>
    </row>
    <row r="637" spans="1:10" ht="60.75">
      <c r="A637" s="56">
        <v>14</v>
      </c>
      <c r="B637" s="18" t="s">
        <v>668</v>
      </c>
      <c r="C637" s="69"/>
      <c r="D637" s="69" t="s">
        <v>273</v>
      </c>
      <c r="E637" s="80" t="s">
        <v>534</v>
      </c>
      <c r="F637" s="102">
        <v>88</v>
      </c>
      <c r="G637" s="102">
        <v>101</v>
      </c>
      <c r="H637" s="79">
        <f>G637/F637</f>
        <v>1.1477272727272727</v>
      </c>
      <c r="I637" s="79">
        <f>G637/F637</f>
        <v>1.1477272727272727</v>
      </c>
      <c r="J637" s="20"/>
    </row>
    <row r="638" spans="1:10" ht="40.5">
      <c r="A638" s="56">
        <v>15</v>
      </c>
      <c r="B638" s="18" t="s">
        <v>669</v>
      </c>
      <c r="C638" s="69"/>
      <c r="D638" s="69" t="s">
        <v>155</v>
      </c>
      <c r="E638" s="80" t="s">
        <v>535</v>
      </c>
      <c r="F638" s="102">
        <v>13</v>
      </c>
      <c r="G638" s="102">
        <v>13</v>
      </c>
      <c r="H638" s="79">
        <f>G638/F638</f>
        <v>1</v>
      </c>
      <c r="I638" s="79">
        <f>G638/F638</f>
        <v>1</v>
      </c>
      <c r="J638" s="20"/>
    </row>
    <row r="639" spans="1:10" ht="126.75" customHeight="1">
      <c r="A639" s="56">
        <v>16</v>
      </c>
      <c r="B639" s="18" t="s">
        <v>670</v>
      </c>
      <c r="C639" s="69"/>
      <c r="D639" s="69" t="s">
        <v>155</v>
      </c>
      <c r="E639" s="102">
        <v>1</v>
      </c>
      <c r="F639" s="102">
        <v>1</v>
      </c>
      <c r="G639" s="102">
        <v>1</v>
      </c>
      <c r="H639" s="79">
        <f>G639/F639</f>
        <v>1</v>
      </c>
      <c r="I639" s="79">
        <f>G639/F639</f>
        <v>1</v>
      </c>
      <c r="J639" s="20"/>
    </row>
    <row r="640" spans="1:10" ht="104.25" customHeight="1">
      <c r="A640" s="56">
        <v>17</v>
      </c>
      <c r="B640" s="18" t="s">
        <v>348</v>
      </c>
      <c r="C640" s="69"/>
      <c r="D640" s="69" t="s">
        <v>155</v>
      </c>
      <c r="E640" s="80" t="s">
        <v>536</v>
      </c>
      <c r="F640" s="80">
        <v>0</v>
      </c>
      <c r="G640" s="80">
        <v>0</v>
      </c>
      <c r="H640" s="79"/>
      <c r="I640" s="79"/>
      <c r="J640" s="20" t="s">
        <v>46</v>
      </c>
    </row>
    <row r="641" spans="1:10" ht="121.5">
      <c r="A641" s="56">
        <v>18</v>
      </c>
      <c r="B641" s="18" t="s">
        <v>537</v>
      </c>
      <c r="C641" s="69"/>
      <c r="D641" s="69" t="s">
        <v>155</v>
      </c>
      <c r="E641" s="80" t="s">
        <v>538</v>
      </c>
      <c r="F641" s="80">
        <v>0</v>
      </c>
      <c r="G641" s="80">
        <v>0</v>
      </c>
      <c r="H641" s="79"/>
      <c r="I641" s="79"/>
      <c r="J641" s="20" t="s">
        <v>46</v>
      </c>
    </row>
    <row r="642" spans="1:10" ht="42.75" customHeight="1">
      <c r="A642" s="56">
        <v>19</v>
      </c>
      <c r="B642" s="18" t="s">
        <v>539</v>
      </c>
      <c r="C642" s="69"/>
      <c r="D642" s="69" t="s">
        <v>155</v>
      </c>
      <c r="E642" s="80" t="s">
        <v>540</v>
      </c>
      <c r="F642" s="80">
        <v>0</v>
      </c>
      <c r="G642" s="80">
        <v>0</v>
      </c>
      <c r="H642" s="79"/>
      <c r="I642" s="79"/>
      <c r="J642" s="20" t="s">
        <v>46</v>
      </c>
    </row>
    <row r="643" spans="1:10" ht="60.75">
      <c r="A643" s="56">
        <v>20</v>
      </c>
      <c r="B643" s="18" t="s">
        <v>541</v>
      </c>
      <c r="C643" s="69"/>
      <c r="D643" s="69" t="s">
        <v>155</v>
      </c>
      <c r="E643" s="80" t="s">
        <v>540</v>
      </c>
      <c r="F643" s="80">
        <v>0</v>
      </c>
      <c r="G643" s="80">
        <v>0</v>
      </c>
      <c r="H643" s="79"/>
      <c r="I643" s="79"/>
      <c r="J643" s="20" t="s">
        <v>46</v>
      </c>
    </row>
    <row r="644" spans="1:10" ht="185.25" customHeight="1">
      <c r="A644" s="56">
        <v>21</v>
      </c>
      <c r="B644" s="18" t="s">
        <v>542</v>
      </c>
      <c r="C644" s="69"/>
      <c r="D644" s="69" t="s">
        <v>155</v>
      </c>
      <c r="E644" s="80" t="s">
        <v>543</v>
      </c>
      <c r="F644" s="102">
        <v>30</v>
      </c>
      <c r="G644" s="102">
        <v>47</v>
      </c>
      <c r="H644" s="79">
        <f>G644/60</f>
        <v>0.7833333333333333</v>
      </c>
      <c r="I644" s="79">
        <f>G644/F644</f>
        <v>1.5666666666666667</v>
      </c>
      <c r="J644" s="20"/>
    </row>
    <row r="645" spans="1:10" ht="42.75" customHeight="1">
      <c r="A645" s="56">
        <v>22</v>
      </c>
      <c r="B645" s="174" t="s">
        <v>733</v>
      </c>
      <c r="C645" s="166"/>
      <c r="D645" s="166"/>
      <c r="E645" s="166"/>
      <c r="F645" s="166"/>
      <c r="G645" s="166"/>
      <c r="H645" s="166"/>
      <c r="I645" s="166"/>
      <c r="J645" s="167"/>
    </row>
    <row r="646" spans="1:10" ht="105.75" customHeight="1">
      <c r="A646" s="56">
        <v>23</v>
      </c>
      <c r="B646" s="18" t="s">
        <v>648</v>
      </c>
      <c r="C646" s="69"/>
      <c r="D646" s="69" t="s">
        <v>274</v>
      </c>
      <c r="E646" s="120">
        <v>110</v>
      </c>
      <c r="F646" s="120">
        <v>110</v>
      </c>
      <c r="G646" s="120">
        <v>110</v>
      </c>
      <c r="H646" s="79">
        <f>G646/E646</f>
        <v>1</v>
      </c>
      <c r="I646" s="79">
        <f>G646/G646</f>
        <v>1</v>
      </c>
      <c r="J646" s="2" t="s">
        <v>349</v>
      </c>
    </row>
    <row r="647" spans="1:10" ht="22.5">
      <c r="A647" s="56"/>
      <c r="B647" s="50" t="s">
        <v>90</v>
      </c>
      <c r="C647" s="70"/>
      <c r="D647" s="71"/>
      <c r="E647" s="89"/>
      <c r="F647" s="89"/>
      <c r="G647" s="89"/>
      <c r="H647" s="93">
        <f>AVERAGE(H626:H646)</f>
        <v>1.05891182877629</v>
      </c>
      <c r="I647" s="93">
        <f>AVERAGE(I626:I646)</f>
        <v>1.403847188524801</v>
      </c>
      <c r="J647" s="21"/>
    </row>
    <row r="648" spans="1:10" ht="15" customHeight="1">
      <c r="A648" s="30"/>
      <c r="B648" s="9"/>
      <c r="C648" s="30"/>
      <c r="D648" s="30"/>
      <c r="E648" s="77"/>
      <c r="F648" s="77"/>
      <c r="G648" s="77"/>
      <c r="H648" s="79"/>
      <c r="I648" s="79"/>
      <c r="J648" s="3"/>
    </row>
    <row r="649" spans="1:10" ht="27.75" customHeight="1">
      <c r="A649" s="159" t="s">
        <v>296</v>
      </c>
      <c r="B649" s="160"/>
      <c r="C649" s="160"/>
      <c r="D649" s="160"/>
      <c r="E649" s="160"/>
      <c r="F649" s="160"/>
      <c r="G649" s="160"/>
      <c r="H649" s="160"/>
      <c r="I649" s="160"/>
      <c r="J649" s="161"/>
    </row>
    <row r="650" spans="1:10" ht="23.25" customHeight="1">
      <c r="A650" s="151">
        <v>1</v>
      </c>
      <c r="B650" s="178" t="s">
        <v>225</v>
      </c>
      <c r="C650" s="166"/>
      <c r="D650" s="166"/>
      <c r="E650" s="166"/>
      <c r="F650" s="166"/>
      <c r="G650" s="166"/>
      <c r="H650" s="166"/>
      <c r="I650" s="166"/>
      <c r="J650" s="167"/>
    </row>
    <row r="651" spans="1:10" ht="20.25">
      <c r="A651" s="151">
        <v>2</v>
      </c>
      <c r="B651" s="178" t="s">
        <v>224</v>
      </c>
      <c r="C651" s="166"/>
      <c r="D651" s="166"/>
      <c r="E651" s="166"/>
      <c r="F651" s="166"/>
      <c r="G651" s="166"/>
      <c r="H651" s="166"/>
      <c r="I651" s="166"/>
      <c r="J651" s="167"/>
    </row>
    <row r="652" spans="1:10" ht="104.25" customHeight="1">
      <c r="A652" s="151">
        <v>3</v>
      </c>
      <c r="B652" s="11" t="s">
        <v>221</v>
      </c>
      <c r="C652" s="65"/>
      <c r="D652" s="56" t="s">
        <v>677</v>
      </c>
      <c r="E652" s="80">
        <v>10.67</v>
      </c>
      <c r="F652" s="80">
        <v>0</v>
      </c>
      <c r="G652" s="80">
        <v>0</v>
      </c>
      <c r="H652" s="79">
        <f>G652/E652</f>
        <v>0</v>
      </c>
      <c r="I652" s="79"/>
      <c r="J652" s="7" t="s">
        <v>674</v>
      </c>
    </row>
    <row r="653" spans="1:10" ht="86.25" customHeight="1">
      <c r="A653" s="151">
        <v>4</v>
      </c>
      <c r="B653" s="11" t="s">
        <v>457</v>
      </c>
      <c r="C653" s="65"/>
      <c r="D653" s="56" t="s">
        <v>270</v>
      </c>
      <c r="E653" s="102">
        <v>2</v>
      </c>
      <c r="F653" s="102">
        <v>0</v>
      </c>
      <c r="G653" s="102">
        <v>0</v>
      </c>
      <c r="H653" s="79">
        <f>G653/E653</f>
        <v>0</v>
      </c>
      <c r="I653" s="79"/>
      <c r="J653" s="7"/>
    </row>
    <row r="654" spans="1:10" ht="21" customHeight="1">
      <c r="A654" s="151">
        <v>5</v>
      </c>
      <c r="B654" s="178" t="s">
        <v>222</v>
      </c>
      <c r="C654" s="166"/>
      <c r="D654" s="166"/>
      <c r="E654" s="166"/>
      <c r="F654" s="166"/>
      <c r="G654" s="166"/>
      <c r="H654" s="166"/>
      <c r="I654" s="166"/>
      <c r="J654" s="167"/>
    </row>
    <row r="655" spans="1:10" ht="101.25">
      <c r="A655" s="151">
        <v>6</v>
      </c>
      <c r="B655" s="10" t="s">
        <v>675</v>
      </c>
      <c r="C655" s="66"/>
      <c r="D655" s="56" t="s">
        <v>270</v>
      </c>
      <c r="E655" s="108">
        <v>7</v>
      </c>
      <c r="F655" s="107">
        <v>0</v>
      </c>
      <c r="G655" s="107">
        <v>0</v>
      </c>
      <c r="H655" s="79">
        <f>G655/E655</f>
        <v>0</v>
      </c>
      <c r="I655" s="79"/>
      <c r="J655" s="7"/>
    </row>
    <row r="656" spans="1:10" ht="24" customHeight="1">
      <c r="A656" s="151">
        <v>7</v>
      </c>
      <c r="B656" s="178" t="s">
        <v>223</v>
      </c>
      <c r="C656" s="166"/>
      <c r="D656" s="166"/>
      <c r="E656" s="166"/>
      <c r="F656" s="166"/>
      <c r="G656" s="166"/>
      <c r="H656" s="166"/>
      <c r="I656" s="166"/>
      <c r="J656" s="167"/>
    </row>
    <row r="657" spans="1:10" ht="121.5">
      <c r="A657" s="151">
        <v>8</v>
      </c>
      <c r="B657" s="10" t="s">
        <v>456</v>
      </c>
      <c r="C657" s="66" t="s">
        <v>201</v>
      </c>
      <c r="D657" s="56" t="s">
        <v>134</v>
      </c>
      <c r="E657" s="131">
        <v>25</v>
      </c>
      <c r="F657" s="120">
        <v>0</v>
      </c>
      <c r="G657" s="120">
        <v>0</v>
      </c>
      <c r="H657" s="79">
        <f>G657/E657</f>
        <v>0</v>
      </c>
      <c r="I657" s="79"/>
      <c r="J657" s="7" t="s">
        <v>674</v>
      </c>
    </row>
    <row r="658" spans="1:10" ht="22.5">
      <c r="A658" s="30"/>
      <c r="B658" s="50" t="s">
        <v>90</v>
      </c>
      <c r="C658" s="30"/>
      <c r="D658" s="30"/>
      <c r="E658" s="77"/>
      <c r="F658" s="77"/>
      <c r="G658" s="77"/>
      <c r="H658" s="93">
        <f>AVERAGE(H652:H657)</f>
        <v>0</v>
      </c>
      <c r="I658" s="93"/>
      <c r="J658" s="3"/>
    </row>
    <row r="659" spans="1:10" ht="22.5">
      <c r="A659" s="30"/>
      <c r="B659" s="42"/>
      <c r="C659" s="30"/>
      <c r="D659" s="30"/>
      <c r="E659" s="77"/>
      <c r="F659" s="77"/>
      <c r="G659" s="77"/>
      <c r="H659" s="79"/>
      <c r="I659" s="79"/>
      <c r="J659" s="3"/>
    </row>
    <row r="660" spans="1:10" ht="27.75" customHeight="1">
      <c r="A660" s="159" t="s">
        <v>84</v>
      </c>
      <c r="B660" s="160"/>
      <c r="C660" s="160"/>
      <c r="D660" s="160"/>
      <c r="E660" s="160"/>
      <c r="F660" s="160"/>
      <c r="G660" s="160"/>
      <c r="H660" s="160"/>
      <c r="I660" s="160"/>
      <c r="J660" s="161"/>
    </row>
    <row r="661" spans="1:10" ht="23.25" customHeight="1">
      <c r="A661" s="56">
        <v>1</v>
      </c>
      <c r="B661" s="175" t="s">
        <v>108</v>
      </c>
      <c r="C661" s="166"/>
      <c r="D661" s="166"/>
      <c r="E661" s="166"/>
      <c r="F661" s="166"/>
      <c r="G661" s="166"/>
      <c r="H661" s="166"/>
      <c r="I661" s="166"/>
      <c r="J661" s="167"/>
    </row>
    <row r="662" spans="1:10" ht="24.75" customHeight="1">
      <c r="A662" s="56">
        <v>2</v>
      </c>
      <c r="B662" s="175" t="s">
        <v>41</v>
      </c>
      <c r="C662" s="166"/>
      <c r="D662" s="166"/>
      <c r="E662" s="166"/>
      <c r="F662" s="166"/>
      <c r="G662" s="166"/>
      <c r="H662" s="166"/>
      <c r="I662" s="166"/>
      <c r="J662" s="167"/>
    </row>
    <row r="663" spans="1:10" ht="81">
      <c r="A663" s="56">
        <v>3</v>
      </c>
      <c r="B663" s="19" t="s">
        <v>109</v>
      </c>
      <c r="C663" s="56"/>
      <c r="D663" s="56" t="s">
        <v>110</v>
      </c>
      <c r="E663" s="102">
        <v>50</v>
      </c>
      <c r="F663" s="102">
        <v>0</v>
      </c>
      <c r="G663" s="102">
        <v>0</v>
      </c>
      <c r="H663" s="79">
        <f>G663/E663</f>
        <v>0</v>
      </c>
      <c r="I663" s="79"/>
      <c r="J663" s="2" t="s">
        <v>85</v>
      </c>
    </row>
    <row r="664" spans="1:10" ht="21" customHeight="1">
      <c r="A664" s="56">
        <v>4</v>
      </c>
      <c r="B664" s="175" t="s">
        <v>111</v>
      </c>
      <c r="C664" s="166"/>
      <c r="D664" s="166"/>
      <c r="E664" s="166"/>
      <c r="F664" s="166"/>
      <c r="G664" s="166"/>
      <c r="H664" s="166"/>
      <c r="I664" s="166"/>
      <c r="J664" s="167"/>
    </row>
    <row r="665" spans="1:10" ht="81">
      <c r="A665" s="56">
        <v>5</v>
      </c>
      <c r="B665" s="19" t="s">
        <v>554</v>
      </c>
      <c r="C665" s="56"/>
      <c r="D665" s="56" t="s">
        <v>275</v>
      </c>
      <c r="E665" s="80">
        <v>0</v>
      </c>
      <c r="F665" s="80">
        <v>0</v>
      </c>
      <c r="G665" s="80">
        <v>0</v>
      </c>
      <c r="H665" s="79"/>
      <c r="I665" s="79"/>
      <c r="J665" s="2"/>
    </row>
    <row r="666" spans="1:10" ht="22.5" customHeight="1">
      <c r="A666" s="56">
        <v>6</v>
      </c>
      <c r="B666" s="175" t="s">
        <v>112</v>
      </c>
      <c r="C666" s="166"/>
      <c r="D666" s="166"/>
      <c r="E666" s="166"/>
      <c r="F666" s="166"/>
      <c r="G666" s="166"/>
      <c r="H666" s="166"/>
      <c r="I666" s="166"/>
      <c r="J666" s="167"/>
    </row>
    <row r="667" spans="1:10" ht="22.5" customHeight="1">
      <c r="A667" s="56">
        <v>7</v>
      </c>
      <c r="B667" s="175" t="s">
        <v>113</v>
      </c>
      <c r="C667" s="166"/>
      <c r="D667" s="166"/>
      <c r="E667" s="166"/>
      <c r="F667" s="166"/>
      <c r="G667" s="166"/>
      <c r="H667" s="166"/>
      <c r="I667" s="166"/>
      <c r="J667" s="167"/>
    </row>
    <row r="668" spans="1:10" ht="121.5">
      <c r="A668" s="56">
        <v>8</v>
      </c>
      <c r="B668" s="18" t="s">
        <v>377</v>
      </c>
      <c r="C668" s="69"/>
      <c r="D668" s="69" t="s">
        <v>274</v>
      </c>
      <c r="E668" s="120">
        <v>13.8</v>
      </c>
      <c r="F668" s="120">
        <v>13.8</v>
      </c>
      <c r="G668" s="120">
        <v>13.8</v>
      </c>
      <c r="H668" s="79">
        <f>G668/E668</f>
        <v>1</v>
      </c>
      <c r="I668" s="79">
        <f>G668/G668</f>
        <v>1</v>
      </c>
      <c r="J668" s="20" t="s">
        <v>139</v>
      </c>
    </row>
    <row r="669" spans="1:10" ht="21" customHeight="1">
      <c r="A669" s="56">
        <v>9</v>
      </c>
      <c r="B669" s="174" t="s">
        <v>114</v>
      </c>
      <c r="C669" s="166"/>
      <c r="D669" s="166"/>
      <c r="E669" s="166"/>
      <c r="F669" s="166"/>
      <c r="G669" s="166"/>
      <c r="H669" s="166"/>
      <c r="I669" s="166"/>
      <c r="J669" s="167"/>
    </row>
    <row r="670" spans="1:10" ht="63.75" customHeight="1">
      <c r="A670" s="56">
        <v>10</v>
      </c>
      <c r="B670" s="18" t="s">
        <v>376</v>
      </c>
      <c r="C670" s="69"/>
      <c r="D670" s="69" t="s">
        <v>275</v>
      </c>
      <c r="E670" s="80">
        <v>0</v>
      </c>
      <c r="F670" s="80">
        <v>0</v>
      </c>
      <c r="G670" s="80">
        <v>0</v>
      </c>
      <c r="H670" s="79"/>
      <c r="I670" s="79"/>
      <c r="J670" s="20"/>
    </row>
    <row r="671" spans="1:10" ht="22.5" customHeight="1">
      <c r="A671" s="56">
        <v>11</v>
      </c>
      <c r="B671" s="174" t="s">
        <v>115</v>
      </c>
      <c r="C671" s="166"/>
      <c r="D671" s="166"/>
      <c r="E671" s="166"/>
      <c r="F671" s="166"/>
      <c r="G671" s="166"/>
      <c r="H671" s="166"/>
      <c r="I671" s="166"/>
      <c r="J671" s="167"/>
    </row>
    <row r="672" spans="1:10" ht="68.25" customHeight="1">
      <c r="A672" s="56">
        <v>12</v>
      </c>
      <c r="B672" s="18" t="s">
        <v>375</v>
      </c>
      <c r="C672" s="69"/>
      <c r="D672" s="69" t="s">
        <v>275</v>
      </c>
      <c r="E672" s="80">
        <v>0</v>
      </c>
      <c r="F672" s="80">
        <v>0</v>
      </c>
      <c r="G672" s="80">
        <v>0</v>
      </c>
      <c r="H672" s="79"/>
      <c r="I672" s="79"/>
      <c r="J672" s="20"/>
    </row>
    <row r="673" spans="1:10" ht="22.5" customHeight="1">
      <c r="A673" s="56">
        <v>13</v>
      </c>
      <c r="B673" s="174" t="s">
        <v>116</v>
      </c>
      <c r="C673" s="166"/>
      <c r="D673" s="166"/>
      <c r="E673" s="166"/>
      <c r="F673" s="166"/>
      <c r="G673" s="166"/>
      <c r="H673" s="166"/>
      <c r="I673" s="166"/>
      <c r="J673" s="167"/>
    </row>
    <row r="674" spans="1:10" ht="101.25">
      <c r="A674" s="56">
        <v>14</v>
      </c>
      <c r="B674" s="18" t="s">
        <v>42</v>
      </c>
      <c r="C674" s="69"/>
      <c r="D674" s="69" t="s">
        <v>275</v>
      </c>
      <c r="E674" s="80">
        <v>0</v>
      </c>
      <c r="F674" s="80">
        <v>0</v>
      </c>
      <c r="G674" s="80">
        <v>0</v>
      </c>
      <c r="H674" s="79"/>
      <c r="I674" s="79"/>
      <c r="J674" s="20"/>
    </row>
    <row r="675" spans="1:10" ht="24.75" customHeight="1">
      <c r="A675" s="56">
        <v>15</v>
      </c>
      <c r="B675" s="174" t="s">
        <v>283</v>
      </c>
      <c r="C675" s="166"/>
      <c r="D675" s="166"/>
      <c r="E675" s="166"/>
      <c r="F675" s="166"/>
      <c r="G675" s="166"/>
      <c r="H675" s="166"/>
      <c r="I675" s="166"/>
      <c r="J675" s="167"/>
    </row>
    <row r="676" spans="1:10" ht="101.25">
      <c r="A676" s="56">
        <v>16</v>
      </c>
      <c r="B676" s="18" t="s">
        <v>374</v>
      </c>
      <c r="C676" s="69"/>
      <c r="D676" s="69" t="s">
        <v>274</v>
      </c>
      <c r="E676" s="80">
        <v>63.53</v>
      </c>
      <c r="F676" s="80">
        <v>63.53</v>
      </c>
      <c r="G676" s="80">
        <v>63.66</v>
      </c>
      <c r="H676" s="79">
        <f>G676/E676</f>
        <v>1.0020462773492838</v>
      </c>
      <c r="I676" s="79">
        <f>G676/G676</f>
        <v>1</v>
      </c>
      <c r="J676" s="20" t="s">
        <v>85</v>
      </c>
    </row>
    <row r="677" spans="1:10" ht="43.5" customHeight="1">
      <c r="A677" s="56">
        <v>17</v>
      </c>
      <c r="B677" s="174" t="s">
        <v>284</v>
      </c>
      <c r="C677" s="166"/>
      <c r="D677" s="166"/>
      <c r="E677" s="166"/>
      <c r="F677" s="166"/>
      <c r="G677" s="166"/>
      <c r="H677" s="166"/>
      <c r="I677" s="166"/>
      <c r="J677" s="167"/>
    </row>
    <row r="678" spans="1:10" ht="43.5" customHeight="1">
      <c r="A678" s="56">
        <v>18</v>
      </c>
      <c r="B678" s="174" t="s">
        <v>285</v>
      </c>
      <c r="C678" s="166"/>
      <c r="D678" s="166"/>
      <c r="E678" s="166"/>
      <c r="F678" s="166"/>
      <c r="G678" s="166"/>
      <c r="H678" s="166"/>
      <c r="I678" s="166"/>
      <c r="J678" s="167"/>
    </row>
    <row r="679" spans="1:10" ht="101.25">
      <c r="A679" s="56">
        <v>19</v>
      </c>
      <c r="B679" s="18" t="s">
        <v>555</v>
      </c>
      <c r="C679" s="69"/>
      <c r="D679" s="69" t="s">
        <v>274</v>
      </c>
      <c r="E679" s="120">
        <v>110</v>
      </c>
      <c r="F679" s="120">
        <v>110</v>
      </c>
      <c r="G679" s="120">
        <v>110</v>
      </c>
      <c r="H679" s="79">
        <f>G679/E679</f>
        <v>1</v>
      </c>
      <c r="I679" s="79">
        <f>G679/G679</f>
        <v>1</v>
      </c>
      <c r="J679" s="20" t="s">
        <v>85</v>
      </c>
    </row>
    <row r="680" spans="1:10" ht="22.5">
      <c r="A680" s="56"/>
      <c r="B680" s="50" t="s">
        <v>90</v>
      </c>
      <c r="C680" s="70"/>
      <c r="D680" s="71"/>
      <c r="E680" s="89"/>
      <c r="F680" s="89"/>
      <c r="G680" s="89"/>
      <c r="H680" s="92">
        <f>AVERAGE(H663:H679)</f>
        <v>0.750511569337321</v>
      </c>
      <c r="I680" s="92">
        <f>AVERAGE(I663:I679)</f>
        <v>1</v>
      </c>
      <c r="J680" s="21"/>
    </row>
  </sheetData>
  <mergeCells count="278">
    <mergeCell ref="J269:J271"/>
    <mergeCell ref="J259:J260"/>
    <mergeCell ref="B498:J498"/>
    <mergeCell ref="B500:J500"/>
    <mergeCell ref="B501:J501"/>
    <mergeCell ref="B502:J502"/>
    <mergeCell ref="B564:J564"/>
    <mergeCell ref="B546:J546"/>
    <mergeCell ref="B547:J547"/>
    <mergeCell ref="B548:J548"/>
    <mergeCell ref="B560:J560"/>
    <mergeCell ref="B561:J561"/>
    <mergeCell ref="B550:J550"/>
    <mergeCell ref="B671:J671"/>
    <mergeCell ref="B669:J669"/>
    <mergeCell ref="B667:J667"/>
    <mergeCell ref="B568:J568"/>
    <mergeCell ref="B678:J678"/>
    <mergeCell ref="B677:J677"/>
    <mergeCell ref="B675:J675"/>
    <mergeCell ref="B673:J673"/>
    <mergeCell ref="B666:J666"/>
    <mergeCell ref="B629:J629"/>
    <mergeCell ref="B645:J645"/>
    <mergeCell ref="A649:J649"/>
    <mergeCell ref="A660:J660"/>
    <mergeCell ref="B664:J664"/>
    <mergeCell ref="B661:J661"/>
    <mergeCell ref="B662:J662"/>
    <mergeCell ref="B656:J656"/>
    <mergeCell ref="B594:J594"/>
    <mergeCell ref="B595:J595"/>
    <mergeCell ref="B596:J596"/>
    <mergeCell ref="B616:J616"/>
    <mergeCell ref="B605:J605"/>
    <mergeCell ref="B606:J606"/>
    <mergeCell ref="B607:J607"/>
    <mergeCell ref="B613:J613"/>
    <mergeCell ref="B617:J617"/>
    <mergeCell ref="B650:J650"/>
    <mergeCell ref="B651:J651"/>
    <mergeCell ref="B654:J654"/>
    <mergeCell ref="B618:J618"/>
    <mergeCell ref="B624:J624"/>
    <mergeCell ref="B625:J625"/>
    <mergeCell ref="B385:J385"/>
    <mergeCell ref="B386:J386"/>
    <mergeCell ref="B387:J387"/>
    <mergeCell ref="B586:J586"/>
    <mergeCell ref="B389:J389"/>
    <mergeCell ref="B390:J390"/>
    <mergeCell ref="B395:J395"/>
    <mergeCell ref="B396:J396"/>
    <mergeCell ref="B397:J397"/>
    <mergeCell ref="B567:J567"/>
    <mergeCell ref="B378:J378"/>
    <mergeCell ref="B380:J380"/>
    <mergeCell ref="B382:J382"/>
    <mergeCell ref="B383:J383"/>
    <mergeCell ref="B373:J373"/>
    <mergeCell ref="B374:J374"/>
    <mergeCell ref="B376:J376"/>
    <mergeCell ref="B377:J377"/>
    <mergeCell ref="B365:J365"/>
    <mergeCell ref="B367:J367"/>
    <mergeCell ref="B368:J368"/>
    <mergeCell ref="B369:J369"/>
    <mergeCell ref="B360:J360"/>
    <mergeCell ref="B362:J362"/>
    <mergeCell ref="B363:J363"/>
    <mergeCell ref="B364:J364"/>
    <mergeCell ref="B353:J353"/>
    <mergeCell ref="B354:J354"/>
    <mergeCell ref="B357:J357"/>
    <mergeCell ref="B359:J359"/>
    <mergeCell ref="B340:J340"/>
    <mergeCell ref="B341:J341"/>
    <mergeCell ref="B342:J342"/>
    <mergeCell ref="B352:J352"/>
    <mergeCell ref="B324:J324"/>
    <mergeCell ref="B337:J337"/>
    <mergeCell ref="B338:J338"/>
    <mergeCell ref="B331:J331"/>
    <mergeCell ref="B332:J332"/>
    <mergeCell ref="B316:J316"/>
    <mergeCell ref="B319:J319"/>
    <mergeCell ref="B321:J321"/>
    <mergeCell ref="B323:J323"/>
    <mergeCell ref="B278:J278"/>
    <mergeCell ref="B279:J279"/>
    <mergeCell ref="B280:J280"/>
    <mergeCell ref="A277:J277"/>
    <mergeCell ref="B300:J300"/>
    <mergeCell ref="B302:J302"/>
    <mergeCell ref="B304:J304"/>
    <mergeCell ref="B293:J293"/>
    <mergeCell ref="B257:J257"/>
    <mergeCell ref="B262:J262"/>
    <mergeCell ref="B264:J264"/>
    <mergeCell ref="B265:J265"/>
    <mergeCell ref="B249:J249"/>
    <mergeCell ref="B250:J250"/>
    <mergeCell ref="B251:J251"/>
    <mergeCell ref="B255:J255"/>
    <mergeCell ref="B234:J234"/>
    <mergeCell ref="B233:J233"/>
    <mergeCell ref="J239:J240"/>
    <mergeCell ref="B246:J246"/>
    <mergeCell ref="B235:J235"/>
    <mergeCell ref="B241:J241"/>
    <mergeCell ref="B245:J245"/>
    <mergeCell ref="J7:J8"/>
    <mergeCell ref="C7:C8"/>
    <mergeCell ref="B148:J148"/>
    <mergeCell ref="B151:J151"/>
    <mergeCell ref="B121:J121"/>
    <mergeCell ref="B124:J124"/>
    <mergeCell ref="B20:J20"/>
    <mergeCell ref="B26:J26"/>
    <mergeCell ref="B27:J27"/>
    <mergeCell ref="B11:J11"/>
    <mergeCell ref="A2:J2"/>
    <mergeCell ref="A4:J4"/>
    <mergeCell ref="A5:J5"/>
    <mergeCell ref="A7:A8"/>
    <mergeCell ref="B7:B8"/>
    <mergeCell ref="D7:D8"/>
    <mergeCell ref="E7:G7"/>
    <mergeCell ref="H7:I7"/>
    <mergeCell ref="A3:J3"/>
    <mergeCell ref="A6:J6"/>
    <mergeCell ref="B12:J12"/>
    <mergeCell ref="B84:J84"/>
    <mergeCell ref="B85:J85"/>
    <mergeCell ref="B78:J78"/>
    <mergeCell ref="B79:J79"/>
    <mergeCell ref="B80:J80"/>
    <mergeCell ref="B83:J83"/>
    <mergeCell ref="B71:J71"/>
    <mergeCell ref="B74:J74"/>
    <mergeCell ref="B58:J58"/>
    <mergeCell ref="B118:J118"/>
    <mergeCell ref="B90:J90"/>
    <mergeCell ref="B91:J91"/>
    <mergeCell ref="B112:J112"/>
    <mergeCell ref="B69:J69"/>
    <mergeCell ref="B70:J70"/>
    <mergeCell ref="B114:J114"/>
    <mergeCell ref="B573:J573"/>
    <mergeCell ref="B180:J180"/>
    <mergeCell ref="B181:J181"/>
    <mergeCell ref="B315:J315"/>
    <mergeCell ref="B198:J198"/>
    <mergeCell ref="B222:J222"/>
    <mergeCell ref="B204:J204"/>
    <mergeCell ref="B574:J574"/>
    <mergeCell ref="B575:J575"/>
    <mergeCell ref="B48:J48"/>
    <mergeCell ref="B49:J49"/>
    <mergeCell ref="B50:J50"/>
    <mergeCell ref="B56:J56"/>
    <mergeCell ref="B75:J75"/>
    <mergeCell ref="B76:J76"/>
    <mergeCell ref="B57:J57"/>
    <mergeCell ref="B179:J179"/>
    <mergeCell ref="B162:J162"/>
    <mergeCell ref="B189:J189"/>
    <mergeCell ref="B190:J190"/>
    <mergeCell ref="A203:J203"/>
    <mergeCell ref="B196:J196"/>
    <mergeCell ref="B163:J163"/>
    <mergeCell ref="B167:J167"/>
    <mergeCell ref="B168:J168"/>
    <mergeCell ref="B169:J169"/>
    <mergeCell ref="B197:J197"/>
    <mergeCell ref="B138:J138"/>
    <mergeCell ref="B139:J139"/>
    <mergeCell ref="B140:J140"/>
    <mergeCell ref="B154:J154"/>
    <mergeCell ref="B306:J306"/>
    <mergeCell ref="B308:J308"/>
    <mergeCell ref="B312:J312"/>
    <mergeCell ref="B313:J313"/>
    <mergeCell ref="B541:J541"/>
    <mergeCell ref="B540:J540"/>
    <mergeCell ref="B539:J539"/>
    <mergeCell ref="B534:J534"/>
    <mergeCell ref="B536:J536"/>
    <mergeCell ref="B526:J526"/>
    <mergeCell ref="B527:J527"/>
    <mergeCell ref="B537:J537"/>
    <mergeCell ref="B532:J532"/>
    <mergeCell ref="B528:J528"/>
    <mergeCell ref="B533:J533"/>
    <mergeCell ref="B38:J38"/>
    <mergeCell ref="B285:J285"/>
    <mergeCell ref="B286:J286"/>
    <mergeCell ref="B228:J228"/>
    <mergeCell ref="B205:J205"/>
    <mergeCell ref="B206:J206"/>
    <mergeCell ref="B191:J191"/>
    <mergeCell ref="B216:J216"/>
    <mergeCell ref="B132:J132"/>
    <mergeCell ref="B229:J229"/>
    <mergeCell ref="B519:J519"/>
    <mergeCell ref="B520:J520"/>
    <mergeCell ref="B521:J521"/>
    <mergeCell ref="B515:J515"/>
    <mergeCell ref="B513:J513"/>
    <mergeCell ref="B507:J507"/>
    <mergeCell ref="B508:J508"/>
    <mergeCell ref="B509:J509"/>
    <mergeCell ref="B492:J492"/>
    <mergeCell ref="B493:J493"/>
    <mergeCell ref="B486:J486"/>
    <mergeCell ref="B487:J487"/>
    <mergeCell ref="B488:J488"/>
    <mergeCell ref="B489:J489"/>
    <mergeCell ref="B471:J471"/>
    <mergeCell ref="B472:J472"/>
    <mergeCell ref="B473:J473"/>
    <mergeCell ref="B491:J491"/>
    <mergeCell ref="B448:J448"/>
    <mergeCell ref="B449:J449"/>
    <mergeCell ref="B461:J461"/>
    <mergeCell ref="B464:J464"/>
    <mergeCell ref="B459:J459"/>
    <mergeCell ref="B460:J460"/>
    <mergeCell ref="B424:J424"/>
    <mergeCell ref="B468:J468"/>
    <mergeCell ref="B446:J446"/>
    <mergeCell ref="B433:J433"/>
    <mergeCell ref="B434:J434"/>
    <mergeCell ref="B435:J435"/>
    <mergeCell ref="B437:J437"/>
    <mergeCell ref="B441:J441"/>
    <mergeCell ref="B453:J453"/>
    <mergeCell ref="B450:J450"/>
    <mergeCell ref="A178:J178"/>
    <mergeCell ref="B428:J428"/>
    <mergeCell ref="B401:J401"/>
    <mergeCell ref="B402:J402"/>
    <mergeCell ref="B403:J403"/>
    <mergeCell ref="B405:J405"/>
    <mergeCell ref="B407:J407"/>
    <mergeCell ref="B410:J410"/>
    <mergeCell ref="B411:J411"/>
    <mergeCell ref="B423:J423"/>
    <mergeCell ref="A34:J34"/>
    <mergeCell ref="A10:J10"/>
    <mergeCell ref="A89:J89"/>
    <mergeCell ref="A137:J137"/>
    <mergeCell ref="B35:J35"/>
    <mergeCell ref="B36:J36"/>
    <mergeCell ref="B16:J16"/>
    <mergeCell ref="B18:J18"/>
    <mergeCell ref="B29:J29"/>
    <mergeCell ref="B37:J37"/>
    <mergeCell ref="A394:J394"/>
    <mergeCell ref="A432:J432"/>
    <mergeCell ref="A458:J458"/>
    <mergeCell ref="A506:J506"/>
    <mergeCell ref="B426:J426"/>
    <mergeCell ref="B427:J427"/>
    <mergeCell ref="B412:J412"/>
    <mergeCell ref="B414:J414"/>
    <mergeCell ref="B419:J419"/>
    <mergeCell ref="B422:J422"/>
    <mergeCell ref="A545:J545"/>
    <mergeCell ref="A559:J559"/>
    <mergeCell ref="A572:J572"/>
    <mergeCell ref="A623:J623"/>
    <mergeCell ref="B551:J551"/>
    <mergeCell ref="B552:J552"/>
    <mergeCell ref="B591:J591"/>
    <mergeCell ref="B579:J579"/>
    <mergeCell ref="B584:J584"/>
    <mergeCell ref="B585:J585"/>
  </mergeCells>
  <printOptions/>
  <pageMargins left="0.39" right="0.28" top="0.42" bottom="0.3" header="0.16" footer="0.16"/>
  <pageSetup fitToHeight="0" fitToWidth="1" horizontalDpi="600" verticalDpi="600" orientation="landscape" paperSize="9" scale="56" r:id="rId3"/>
  <headerFooter alignWithMargins="0">
    <oddHeader>&amp;CСтраница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АСГО</cp:lastModifiedBy>
  <cp:lastPrinted>2023-08-30T08:44:12Z</cp:lastPrinted>
  <dcterms:created xsi:type="dcterms:W3CDTF">2002-07-17T09:30:44Z</dcterms:created>
  <dcterms:modified xsi:type="dcterms:W3CDTF">2023-09-06T10:18:09Z</dcterms:modified>
  <cp:category/>
  <cp:version/>
  <cp:contentType/>
  <cp:contentStatus/>
</cp:coreProperties>
</file>